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Default Extension="tiff" ContentType="image/tiff"/>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slicers/slicer1.xml" ContentType="application/vnd.ms-excel.slicer+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worksheets/sheet1.xml" ContentType="application/vnd.openxmlformats-officedocument.spreadsheetml.worksheet+xml"/>
  <Override PartName="/xl/slicerCaches/slicerCache2.xml" ContentType="application/vnd.ms-excel.slicerCache+xml"/>
  <Override PartName="/xl/slicerCaches/slicerCache1.xml" ContentType="application/vnd.ms-excel.slicerCache+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pivotCache/pivotCacheDefinition2.xml" ContentType="application/vnd.openxmlformats-officedocument.spreadsheetml.pivotCacheDefinition+xml"/>
  <Override PartName="/xl/pivotCache/pivotCacheDefinition1.xml" ContentType="application/vnd.openxmlformats-officedocument.spreadsheetml.pivotCacheDefinition+xml"/>
  <Override PartName="/docProps/core.xml" ContentType="application/vnd.openxmlformats-package.core-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Props/app.xml" ContentType="application/vnd.openxmlformats-officedocument.extended-properties+xml"/>
  <Override PartName="/xl/connections.xml" ContentType="application/vnd.openxmlformats-officedocument.spreadsheetml.connection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15.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1.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7.xml" ContentType="application/vnd.openxmlformats-officedocument.customXmlProperties+xml"/>
  <Override PartName="/customXml/itemProps20.xml" ContentType="application/vnd.openxmlformats-officedocument.customXmlProperties+xml"/>
  <Override PartName="/customXml/itemProps19.xml" ContentType="application/vnd.openxmlformats-officedocument.customXmlProperties+xml"/>
  <Override PartName="/customXml/itemProps2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Divisions\Executive\Research &amp; Planning\Feeder Highschool\"/>
    </mc:Choice>
  </mc:AlternateContent>
  <bookViews>
    <workbookView xWindow="0" yWindow="0" windowWidth="28800" windowHeight="13020"/>
  </bookViews>
  <sheets>
    <sheet name="Feeder High School Report" sheetId="2" r:id="rId1"/>
    <sheet name="API Helper" sheetId="3" state="hidden" r:id="rId2"/>
    <sheet name="Sheet4" sheetId="4" state="hidden" r:id="rId3"/>
    <sheet name="Sheet1" sheetId="1" state="hidden" r:id="rId4"/>
    <sheet name="Sheet2" sheetId="5" state="hidden" r:id="rId5"/>
  </sheets>
  <definedNames>
    <definedName name="_xlcn.LinkedTable_Table1" hidden="1">Table1[]</definedName>
    <definedName name="Slicer_High_School">#N/A</definedName>
    <definedName name="Slicer_High_School_Type">#N/A</definedName>
  </definedNames>
  <calcPr calcId="152511"/>
  <pivotCaches>
    <pivotCache cacheId="61" r:id="rId6"/>
  </pivotCaches>
  <extLst>
    <ext xmlns:x14="http://schemas.microsoft.com/office/spreadsheetml/2009/9/main" uri="{876F7934-8845-4945-9796-88D515C7AA90}">
      <x14:pivotCaches>
        <pivotCache cacheId="1" r:id="rId7"/>
      </x14:pivotCaches>
    </ext>
    <ext xmlns:x14="http://schemas.microsoft.com/office/spreadsheetml/2009/9/main" uri="{BBE1A952-AA13-448e-AADC-164F8A28A991}">
      <x14:slicerCaches>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d0efafdb-54b7-4beb-a19d-92dc8d975c93" name="Table1" connection="LinkedTable_Table1"/>
        </x15:modelTables>
      </x15:dataModel>
    </ext>
  </extLst>
</workbook>
</file>

<file path=xl/calcChain.xml><?xml version="1.0" encoding="utf-8"?>
<calcChain xmlns="http://schemas.openxmlformats.org/spreadsheetml/2006/main">
  <c r="G2" i="1" l="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F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3" i="5"/>
  <c r="H4" i="5"/>
  <c r="H2" i="5"/>
  <c r="E83" i="5"/>
  <c r="G9" i="5"/>
  <c r="D9" i="5"/>
  <c r="D5" i="5"/>
  <c r="G5" i="5"/>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5" i="1"/>
  <c r="E46" i="1"/>
  <c r="E47" i="1"/>
  <c r="E2" i="1"/>
  <c r="F79" i="5"/>
  <c r="G79" i="5" s="1"/>
  <c r="E42" i="1" s="1"/>
  <c r="F80" i="5"/>
  <c r="F81" i="5"/>
  <c r="F82" i="5"/>
  <c r="G82" i="5" s="1"/>
  <c r="F68" i="5"/>
  <c r="G68" i="5" s="1"/>
  <c r="F67" i="5"/>
  <c r="G67" i="5" s="1"/>
  <c r="E69" i="5"/>
  <c r="F63" i="5"/>
  <c r="G63" i="5" s="1"/>
  <c r="F64" i="5"/>
  <c r="F62" i="5"/>
  <c r="G62" i="5" s="1"/>
  <c r="E65" i="5"/>
  <c r="F54" i="5"/>
  <c r="G54" i="5" s="1"/>
  <c r="F55" i="5"/>
  <c r="G55" i="5" s="1"/>
  <c r="F56" i="5"/>
  <c r="G56" i="5" s="1"/>
  <c r="F53" i="5"/>
  <c r="E57" i="5"/>
  <c r="F50" i="5"/>
  <c r="G50" i="5" s="1"/>
  <c r="F49" i="5"/>
  <c r="G49" i="5" s="1"/>
  <c r="E51" i="5"/>
  <c r="F45" i="5"/>
  <c r="F46" i="5"/>
  <c r="G46" i="5" s="1"/>
  <c r="G52" i="5"/>
  <c r="G60" i="5"/>
  <c r="G70" i="5"/>
  <c r="G76" i="5"/>
  <c r="G85" i="5"/>
  <c r="F44" i="5"/>
  <c r="G44" i="5" s="1"/>
  <c r="E47" i="5"/>
  <c r="F41" i="5"/>
  <c r="G41" i="5" s="1"/>
  <c r="F40" i="5"/>
  <c r="G40" i="5" s="1"/>
  <c r="E42" i="5"/>
  <c r="G39" i="5"/>
  <c r="G42" i="5"/>
  <c r="G43" i="5"/>
  <c r="G45" i="5"/>
  <c r="G47" i="5"/>
  <c r="G48" i="5"/>
  <c r="G51" i="5"/>
  <c r="G53" i="5"/>
  <c r="G57" i="5"/>
  <c r="G58" i="5"/>
  <c r="G61" i="5"/>
  <c r="G64" i="5"/>
  <c r="G65" i="5"/>
  <c r="G66" i="5"/>
  <c r="G69" i="5"/>
  <c r="G72" i="5"/>
  <c r="G73" i="5"/>
  <c r="G75" i="5"/>
  <c r="G80" i="5"/>
  <c r="E43" i="1" s="1"/>
  <c r="G81" i="5"/>
  <c r="E44" i="1" s="1"/>
  <c r="G83" i="5"/>
  <c r="G84" i="5"/>
  <c r="G86" i="5"/>
  <c r="G33" i="5"/>
  <c r="G34" i="5"/>
  <c r="G35" i="5"/>
  <c r="G36" i="5"/>
  <c r="G37" i="5"/>
  <c r="G38" i="5"/>
  <c r="F36" i="5"/>
  <c r="F37" i="5"/>
  <c r="F35" i="5"/>
  <c r="E38" i="5"/>
  <c r="G32" i="5"/>
  <c r="G31" i="5"/>
  <c r="F32" i="5"/>
  <c r="F31" i="5"/>
  <c r="E33" i="5"/>
  <c r="G22" i="5"/>
  <c r="G23" i="5"/>
  <c r="G24" i="5"/>
  <c r="G25" i="5"/>
  <c r="G21" i="5"/>
  <c r="F22" i="5"/>
  <c r="F23" i="5"/>
  <c r="F24" i="5"/>
  <c r="F25" i="5"/>
  <c r="F21" i="5"/>
  <c r="E26" i="5"/>
  <c r="G12" i="5"/>
  <c r="G11" i="5"/>
  <c r="F12" i="5"/>
  <c r="F11" i="5"/>
  <c r="E13" i="5"/>
  <c r="G8" i="5"/>
  <c r="G7" i="5"/>
  <c r="F8" i="5"/>
  <c r="F7" i="5"/>
  <c r="E9" i="5"/>
  <c r="G3" i="5"/>
  <c r="G4" i="5"/>
  <c r="G2" i="5"/>
  <c r="F3" i="5"/>
  <c r="F4" i="5"/>
  <c r="F2" i="5"/>
  <c r="E5" i="5"/>
  <c r="C74" i="3" l="1"/>
  <c r="D74" i="3"/>
  <c r="E74" i="3"/>
  <c r="F74" i="3"/>
  <c r="G74" i="3"/>
  <c r="B74" i="3"/>
  <c r="C65" i="3"/>
  <c r="D65" i="3"/>
  <c r="E65" i="3"/>
  <c r="F65" i="3"/>
  <c r="G65" i="3"/>
  <c r="H65" i="3"/>
  <c r="B65" i="3"/>
  <c r="C55" i="3"/>
  <c r="D55" i="3"/>
  <c r="E55" i="3"/>
  <c r="F55" i="3"/>
  <c r="B55" i="3"/>
  <c r="C45" i="3"/>
  <c r="D45" i="3"/>
  <c r="E45" i="3"/>
  <c r="F45" i="3"/>
  <c r="G45" i="3"/>
  <c r="H45" i="3"/>
  <c r="B45" i="3"/>
  <c r="C35" i="3"/>
  <c r="D35" i="3"/>
  <c r="E35" i="3"/>
  <c r="F35" i="3"/>
  <c r="G35" i="3"/>
  <c r="H35" i="3"/>
  <c r="I35" i="3"/>
  <c r="B35" i="3"/>
  <c r="D27" i="3"/>
  <c r="C27" i="3"/>
  <c r="C18" i="3"/>
  <c r="D18" i="3"/>
  <c r="B18" i="3"/>
  <c r="C9" i="3"/>
  <c r="D9" i="3"/>
  <c r="B9" i="3"/>
  <c r="M47" i="1" l="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M2" i="1"/>
</calcChain>
</file>

<file path=xl/connections.xml><?xml version="1.0" encoding="utf-8"?>
<connections xmlns="http://schemas.openxmlformats.org/spreadsheetml/2006/main">
  <connection id="1" name="LinkedTable_Table1" type="102" refreshedVersion="5" minRefreshableVersion="5">
    <extLst>
      <ext xmlns:x15="http://schemas.microsoft.com/office/spreadsheetml/2010/11/main" uri="{DE250136-89BD-433C-8126-D09CA5730AF9}">
        <x15:connection id="Table1-d0efafdb-54b7-4beb-a19d-92dc8d975c93">
          <x15:rangePr sourceName="_xlcn.LinkedTable_Table1"/>
        </x15:connection>
      </ext>
    </extLst>
  </connection>
  <connection id="2" keepAlive="1" name="ThisWorkbookDataModel" description="Data Model"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<sst xmlns="http://schemas.openxmlformats.org/spreadsheetml/2006/main" count="356" uniqueCount="118">
  <si>
    <t>High School</t>
  </si>
  <si>
    <t>School Code</t>
  </si>
  <si>
    <t>Zip Code</t>
  </si>
  <si>
    <t>City</t>
  </si>
  <si>
    <t>Average Freshman Class</t>
  </si>
  <si>
    <t>Average Sophmore Class</t>
  </si>
  <si>
    <t>Average Junior Class</t>
  </si>
  <si>
    <t>Average Senior Class</t>
  </si>
  <si>
    <t>Average Class Size</t>
  </si>
  <si>
    <t>High School Type</t>
  </si>
  <si>
    <t xml:space="preserve">Average Hispanic </t>
  </si>
  <si>
    <t>Hispanic %</t>
  </si>
  <si>
    <t>Average White</t>
  </si>
  <si>
    <t>White %</t>
  </si>
  <si>
    <t>Average African American</t>
  </si>
  <si>
    <t>African American %</t>
  </si>
  <si>
    <t>Average Native American</t>
  </si>
  <si>
    <t>Native American %</t>
  </si>
  <si>
    <t>Average Pacific Islander</t>
  </si>
  <si>
    <t>Pacific Islander %</t>
  </si>
  <si>
    <t>Average Asian</t>
  </si>
  <si>
    <t>Asian %</t>
  </si>
  <si>
    <t>Average Filipino</t>
  </si>
  <si>
    <t>Filipino %</t>
  </si>
  <si>
    <t>Average Unknown</t>
  </si>
  <si>
    <t>Unknown %</t>
  </si>
  <si>
    <t>Average Multi Race</t>
  </si>
  <si>
    <t>Multi Race %</t>
  </si>
  <si>
    <t>Banning High</t>
  </si>
  <si>
    <t>Banning</t>
  </si>
  <si>
    <t>New Horizon High</t>
  </si>
  <si>
    <t>Banning Independent Study</t>
  </si>
  <si>
    <t>Beaumont Senior High</t>
  </si>
  <si>
    <t>Beaumont</t>
  </si>
  <si>
    <t>Glen View High</t>
  </si>
  <si>
    <t>Temescal Canyon High</t>
  </si>
  <si>
    <t>Lake Elsinore</t>
  </si>
  <si>
    <t>Elsinore High</t>
  </si>
  <si>
    <t>Temecula Valley High</t>
  </si>
  <si>
    <t>Temecula</t>
  </si>
  <si>
    <t>Ortega High</t>
  </si>
  <si>
    <t>Wildomar</t>
  </si>
  <si>
    <t>Lakeside High</t>
  </si>
  <si>
    <t>Keith McCarthy Academy</t>
  </si>
  <si>
    <t>Southern California Online Academy</t>
  </si>
  <si>
    <t>Tri-Valley Community Day</t>
  </si>
  <si>
    <t>Gordon Kiefer Independent Study</t>
  </si>
  <si>
    <t>Hamilton High</t>
  </si>
  <si>
    <t>Anza</t>
  </si>
  <si>
    <t>Alessandro High</t>
  </si>
  <si>
    <t>Hemet</t>
  </si>
  <si>
    <t>Helen Hunt Jackson Alternative High</t>
  </si>
  <si>
    <t>Hemet High</t>
  </si>
  <si>
    <t>Hemet Academy for Applied Academics and Technology</t>
  </si>
  <si>
    <t>Hemet Educational Learning Center</t>
  </si>
  <si>
    <t>Tahquitz High</t>
  </si>
  <si>
    <t>West Valley High</t>
  </si>
  <si>
    <t>Murrieta Mesa High</t>
  </si>
  <si>
    <t>Murrieta</t>
  </si>
  <si>
    <t>Murrieta Valley High</t>
  </si>
  <si>
    <t>Creekside High</t>
  </si>
  <si>
    <t>Vista Murrieta High</t>
  </si>
  <si>
    <t>Tenaja Canyon Academy</t>
  </si>
  <si>
    <t>California Military Institute</t>
  </si>
  <si>
    <t>Perris</t>
  </si>
  <si>
    <t>Perris Lake High (Continuation)</t>
  </si>
  <si>
    <t>Choice 2000 On-Line</t>
  </si>
  <si>
    <t>The Academy Community Day</t>
  </si>
  <si>
    <t>Perris High</t>
  </si>
  <si>
    <t>Mountain Heights Academy</t>
  </si>
  <si>
    <t>San Jacinto</t>
  </si>
  <si>
    <t>San Jacinto Home Education</t>
  </si>
  <si>
    <t>Mountain View High</t>
  </si>
  <si>
    <t>San Jacinto High</t>
  </si>
  <si>
    <t>San Jacinto Valley Academy</t>
  </si>
  <si>
    <t>Paloma Valley High</t>
  </si>
  <si>
    <t>Menifee</t>
  </si>
  <si>
    <t>Heritage High</t>
  </si>
  <si>
    <t>Romoland</t>
  </si>
  <si>
    <t>Chaparral High</t>
  </si>
  <si>
    <t>Great Oak High</t>
  </si>
  <si>
    <t>Rancho Vista High</t>
  </si>
  <si>
    <t>Rancho Santa Rosa High</t>
  </si>
  <si>
    <t>Susan H. Nelson</t>
  </si>
  <si>
    <t>Temecula Preparatory</t>
  </si>
  <si>
    <t>Winchester</t>
  </si>
  <si>
    <t>Total Population</t>
  </si>
  <si>
    <t>Grand Total</t>
  </si>
  <si>
    <t>Average Feeder Freshman Class</t>
  </si>
  <si>
    <t>Average Feeder Sophmore Class</t>
  </si>
  <si>
    <t>Average Feeder Junior Class</t>
  </si>
  <si>
    <t>Average Feeder Senior Class</t>
  </si>
  <si>
    <t>City/Zip/High School</t>
  </si>
  <si>
    <t>Average Hispanic Senior Enrollment</t>
  </si>
  <si>
    <t>Average White Senior Enrollment</t>
  </si>
  <si>
    <t>Average African American Senior Enrollment</t>
  </si>
  <si>
    <t>Average Native American Senior Enrollment</t>
  </si>
  <si>
    <t>Average Pacific Islander Senior Enrollment</t>
  </si>
  <si>
    <t>Average Asian Senior Enrollment</t>
  </si>
  <si>
    <t>Average Filipino Senior Enrollment</t>
  </si>
  <si>
    <t>Average Multi Race Senior Enrollment</t>
  </si>
  <si>
    <t>Average Unknown Senior Enrollment</t>
  </si>
  <si>
    <t>The average enrollment was taken from a 6 year enrollment trend from http://www.cde.ca.gov/index.asp</t>
  </si>
  <si>
    <t>sch_code</t>
  </si>
  <si>
    <t>school</t>
  </si>
  <si>
    <t>Score</t>
  </si>
  <si>
    <t>Family Tree Learning Center</t>
  </si>
  <si>
    <t>Hemet Academy for Applied Academics and</t>
  </si>
  <si>
    <t>715 *</t>
  </si>
  <si>
    <t>742 *</t>
  </si>
  <si>
    <t>Keegan Academy</t>
  </si>
  <si>
    <t>Susan H. Nelson High</t>
  </si>
  <si>
    <t>Average API Score</t>
  </si>
  <si>
    <t>School Name</t>
  </si>
  <si>
    <t>API</t>
  </si>
  <si>
    <t>Weighted API Score</t>
  </si>
  <si>
    <t>Column1</t>
  </si>
  <si>
    <t>Column2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</si>
</sst>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0" fillId="0" borderId="1" xfId="0" applyBorder="1"/>
    <xf numFmtId="0" fontId="0" fillId="0" borderId="1" xfId="0" applyNumberFormat="1" applyBorder="1"/>
    <xf numFmtId="1" fontId="0" fillId="0" borderId="1" xfId="0" applyNumberFormat="1" applyBorder="1"/>
    <xf numFmtId="9" fontId="0" fillId="0" borderId="1" xfId="1" applyFont="1" applyBorder="1"/>
    <xf numFmtId="0" fontId="0" fillId="0" borderId="2" xfId="0" applyBorder="1"/>
    <xf numFmtId="9" fontId="0" fillId="0" borderId="3" xfId="1" applyFont="1" applyBorder="1"/>
    <xf numFmtId="0" fontId="0" fillId="0" borderId="4" xfId="0" applyBorder="1"/>
    <xf numFmtId="0" fontId="0" fillId="0" borderId="5" xfId="0" applyBorder="1"/>
    <xf numFmtId="0" fontId="2" fillId="0" borderId="5" xfId="0" applyFont="1" applyBorder="1"/>
    <xf numFmtId="0" fontId="0" fillId="0" borderId="6" xfId="0" applyBorder="1"/>
    <xf numFmtId="0" fontId="0" fillId="0" borderId="7" xfId="0" applyBorder="1"/>
    <xf numFmtId="0" fontId="0" fillId="0" borderId="8" xfId="0" applyBorder="1"/>
    <xf numFmtId="1" fontId="0" fillId="0" borderId="8" xfId="0" applyNumberFormat="1" applyBorder="1"/>
    <xf numFmtId="9" fontId="0" fillId="0" borderId="8" xfId="1" applyFont="1" applyBorder="1"/>
    <xf numFmtId="9" fontId="0" fillId="0" borderId="9" xfId="1" applyFont="1" applyBorder="1"/>
    <xf numFmtId="0" fontId="0" fillId="0" borderId="0" xfId="0" pivotButton="1"/>
    <xf numFmtId="0" fontId="0" fillId="0" borderId="0" xfId="0" applyAlignment="1">
      <alignment horizontal="left"/>
    </xf>
    <xf numFmtId="3" fontId="0" fillId="0" borderId="0" xfId="0" applyNumberFormat="1"/>
    <xf numFmtId="3" fontId="0" fillId="0" borderId="14" xfId="0" applyNumberFormat="1" applyBorder="1" applyAlignment="1">
      <alignment horizontal="center"/>
    </xf>
    <xf numFmtId="0" fontId="0" fillId="0" borderId="1" xfId="0" applyNumberFormat="1" applyBorder="1" applyAlignment="1">
      <alignment horizontal="center"/>
    </xf>
    <xf numFmtId="3" fontId="0" fillId="0" borderId="1" xfId="0" applyNumberFormat="1" applyBorder="1" applyAlignment="1">
      <alignment horizontal="center"/>
    </xf>
    <xf numFmtId="0" fontId="0" fillId="0" borderId="15" xfId="0" applyNumberFormat="1" applyBorder="1" applyAlignment="1">
      <alignment horizontal="center"/>
    </xf>
    <xf numFmtId="3" fontId="0" fillId="0" borderId="16" xfId="0" applyNumberFormat="1" applyBorder="1" applyAlignment="1">
      <alignment horizontal="center"/>
    </xf>
    <xf numFmtId="3" fontId="0" fillId="0" borderId="17" xfId="0" applyNumberFormat="1" applyBorder="1" applyAlignment="1">
      <alignment horizontal="center"/>
    </xf>
    <xf numFmtId="0" fontId="0" fillId="0" borderId="18" xfId="0" applyNumberFormat="1" applyBorder="1" applyAlignment="1">
      <alignment horizontal="center"/>
    </xf>
    <xf numFmtId="3" fontId="0" fillId="0" borderId="8" xfId="0" applyNumberFormat="1" applyBorder="1" applyAlignment="1">
      <alignment horizontal="center"/>
    </xf>
    <xf numFmtId="0" fontId="0" fillId="0" borderId="8" xfId="0" applyNumberFormat="1" applyBorder="1" applyAlignment="1">
      <alignment horizontal="center"/>
    </xf>
    <xf numFmtId="3" fontId="0" fillId="0" borderId="19" xfId="0" applyNumberFormat="1" applyBorder="1" applyAlignment="1">
      <alignment horizontal="center"/>
    </xf>
    <xf numFmtId="0" fontId="0" fillId="0" borderId="20" xfId="0" applyNumberFormat="1" applyBorder="1" applyAlignment="1">
      <alignment horizontal="center"/>
    </xf>
    <xf numFmtId="3" fontId="0" fillId="0" borderId="0" xfId="0" applyNumberFormat="1" applyBorder="1" applyAlignment="1">
      <alignment horizontal="center"/>
    </xf>
    <xf numFmtId="0" fontId="0" fillId="0" borderId="0" xfId="0" applyNumberFormat="1" applyBorder="1" applyAlignment="1">
      <alignment horizontal="center"/>
    </xf>
    <xf numFmtId="3" fontId="0" fillId="0" borderId="7" xfId="0" applyNumberFormat="1" applyBorder="1" applyAlignment="1">
      <alignment horizontal="center"/>
    </xf>
    <xf numFmtId="0" fontId="0" fillId="0" borderId="9" xfId="0" applyNumberFormat="1" applyBorder="1" applyAlignment="1">
      <alignment horizontal="center"/>
    </xf>
    <xf numFmtId="1" fontId="0" fillId="0" borderId="0" xfId="0" applyNumberFormat="1"/>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cellXfs>
  <cellStyles count="2">
    <cellStyle name="Normal" xfId="0" builtinId="0"/>
    <cellStyle name="Percent" xfId="1" builtinId="5"/>
  </cellStyles>
  <dxfs count="6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numFmt numFmtId="3" formatCode="#,##0"/>
    </dxf>
    <dxf>
      <font>
        <b/>
        <i val="0"/>
      </font>
      <fill>
        <patternFill>
          <bgColor theme="5" tint="0.59996337778862885"/>
        </patternFill>
      </fill>
    </dxf>
    <dxf>
      <font>
        <b/>
        <i val="0"/>
      </font>
      <fill>
        <patternFill>
          <bgColor theme="5" tint="0.59996337778862885"/>
        </patternFill>
      </fill>
    </dxf>
    <dxf>
      <fill>
        <patternFill>
          <bgColor theme="0" tint="-0.14996795556505021"/>
        </patternFill>
      </fill>
    </dxf>
    <dxf>
      <font>
        <b/>
        <i val="0"/>
      </font>
    </dxf>
    <dxf>
      <font>
        <b/>
        <i val="0"/>
      </font>
      <fill>
        <patternFill>
          <bgColor theme="5" tint="0.5999633777886288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Table Style 1">
    <tableStyle name="PivotTable Style 1" table="0" count="6">
      <tableStyleElement type="wholeTable" dxfId="62"/>
      <tableStyleElement type="headerRow" dxfId="61"/>
      <tableStyleElement type="firstColumn" dxfId="60"/>
      <tableStyleElement type="secondColumnStripe" dxfId="59"/>
      <tableStyleElement type="pageFieldLabels" dxfId="58"/>
      <tableStyleElement type="pageFieldValues" dxfId="5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openxmlformats.org/officeDocument/2006/relationships/customXml" Target="../customXml/item3.xml"/><Relationship Id="rId26" Type="http://schemas.openxmlformats.org/officeDocument/2006/relationships/customXml" Target="../customXml/item11.xml"/><Relationship Id="rId3" Type="http://schemas.openxmlformats.org/officeDocument/2006/relationships/worksheet" Target="worksheets/sheet3.xml"/><Relationship Id="rId21" Type="http://schemas.openxmlformats.org/officeDocument/2006/relationships/customXml" Target="../customXml/item6.xml"/><Relationship Id="rId34" Type="http://schemas.openxmlformats.org/officeDocument/2006/relationships/customXml" Target="../customXml/item19.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24" Type="http://schemas.openxmlformats.org/officeDocument/2006/relationships/customXml" Target="../customXml/item9.xml"/><Relationship Id="rId32"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calcChain" Target="calcChain.xml"/><Relationship Id="rId23" Type="http://schemas.openxmlformats.org/officeDocument/2006/relationships/customXml" Target="../customXml/item8.xml"/><Relationship Id="rId28" Type="http://schemas.openxmlformats.org/officeDocument/2006/relationships/customXml" Target="../customXml/item13.xml"/><Relationship Id="rId36" Type="http://schemas.openxmlformats.org/officeDocument/2006/relationships/customXml" Target="../customXml/item21.xml"/><Relationship Id="rId10" Type="http://schemas.openxmlformats.org/officeDocument/2006/relationships/theme" Target="theme/theme1.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powerPivotData" Target="model/item.data"/><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 Id="rId35" Type="http://schemas.openxmlformats.org/officeDocument/2006/relationships/customXml" Target="../customXml/item20.xml"/><Relationship Id="rId8"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absolute">
    <xdr:from>
      <xdr:col>1</xdr:col>
      <xdr:colOff>762000</xdr:colOff>
      <xdr:row>0</xdr:row>
      <xdr:rowOff>0</xdr:rowOff>
    </xdr:from>
    <xdr:to>
      <xdr:col>2</xdr:col>
      <xdr:colOff>1438275</xdr:colOff>
      <xdr:row>4</xdr:row>
      <xdr:rowOff>180975</xdr:rowOff>
    </xdr:to>
    <mc:AlternateContent xmlns:mc="http://schemas.openxmlformats.org/markup-compatibility/2006" xmlns:a14="http://schemas.microsoft.com/office/drawing/2010/main">
      <mc:Choice Requires="a14">
        <xdr:graphicFrame macro="">
          <xdr:nvGraphicFramePr>
            <xdr:cNvPr id="2" name="High School Type"/>
            <xdr:cNvGraphicFramePr/>
          </xdr:nvGraphicFramePr>
          <xdr:xfrm>
            <a:off x="0" y="0"/>
            <a:ext cx="0" cy="0"/>
          </xdr:xfrm>
          <a:graphic>
            <a:graphicData uri="http://schemas.microsoft.com/office/drawing/2010/slicer">
              <sle:slicer xmlns:sle="http://schemas.microsoft.com/office/drawing/2010/slicer" name="High School Type"/>
            </a:graphicData>
          </a:graphic>
        </xdr:graphicFrame>
      </mc:Choice>
      <mc:Fallback xmlns="">
        <xdr:sp macro="" textlink="">
          <xdr:nvSpPr>
            <xdr:cNvPr id="0" name=""/>
            <xdr:cNvSpPr>
              <a:spLocks noTextEdit="1"/>
            </xdr:cNvSpPr>
          </xdr:nvSpPr>
          <xdr:spPr>
            <a:xfrm>
              <a:off x="2209800" y="0"/>
              <a:ext cx="1828800" cy="9620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2</xdr:col>
      <xdr:colOff>1419224</xdr:colOff>
      <xdr:row>0</xdr:row>
      <xdr:rowOff>0</xdr:rowOff>
    </xdr:from>
    <xdr:to>
      <xdr:col>5</xdr:col>
      <xdr:colOff>1285874</xdr:colOff>
      <xdr:row>4</xdr:row>
      <xdr:rowOff>180975</xdr:rowOff>
    </xdr:to>
    <mc:AlternateContent xmlns:mc="http://schemas.openxmlformats.org/markup-compatibility/2006" xmlns:a14="http://schemas.microsoft.com/office/drawing/2010/main">
      <mc:Choice Requires="a14">
        <xdr:graphicFrame macro="">
          <xdr:nvGraphicFramePr>
            <xdr:cNvPr id="3" name="High School"/>
            <xdr:cNvGraphicFramePr/>
          </xdr:nvGraphicFramePr>
          <xdr:xfrm>
            <a:off x="0" y="0"/>
            <a:ext cx="0" cy="0"/>
          </xdr:xfrm>
          <a:graphic>
            <a:graphicData uri="http://schemas.microsoft.com/office/drawing/2010/slicer">
              <sle:slicer xmlns:sle="http://schemas.microsoft.com/office/drawing/2010/slicer" name="High School"/>
            </a:graphicData>
          </a:graphic>
        </xdr:graphicFrame>
      </mc:Choice>
      <mc:Fallback xmlns="">
        <xdr:sp macro="" textlink="">
          <xdr:nvSpPr>
            <xdr:cNvPr id="0" name=""/>
            <xdr:cNvSpPr>
              <a:spLocks noTextEdit="1"/>
            </xdr:cNvSpPr>
          </xdr:nvSpPr>
          <xdr:spPr>
            <a:xfrm>
              <a:off x="4019549" y="0"/>
              <a:ext cx="5610225" cy="9620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0</xdr:row>
      <xdr:rowOff>0</xdr:rowOff>
    </xdr:from>
    <xdr:to>
      <xdr:col>1</xdr:col>
      <xdr:colOff>751919</xdr:colOff>
      <xdr:row>5</xdr:row>
      <xdr:rowOff>47625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99719" cy="1019175"/>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Wesley Klein" refreshedDate="42136.446368865742" createdVersion="5" refreshedVersion="5" minRefreshableVersion="3" recordCount="0" supportSubquery="1" supportAdvancedDrill="1">
  <cacheSource type="external" connectionId="2"/>
  <cacheFields count="18">
    <cacheField name="[Table1].[High School].[High School]" caption="High School" numFmtId="0" level="1">
      <sharedItems containsNonDate="0" count="7">
        <s v="Temecula Preparatory"/>
        <s v="Lakeside High" u="1"/>
        <s v="Gordon Kiefer Independent Study" u="1"/>
        <s v="Keith McCarthy Academy" u="1"/>
        <s v="Southern California Online Academy" u="1"/>
        <s v="Tri-Valley Community Day" u="1"/>
        <s v="Great Oak High" u="1"/>
      </sharedItems>
    </cacheField>
    <cacheField name="[Table1].[High School Type].[High School Type]" caption="High School Type" numFmtId="0" hierarchy="12" level="1">
      <sharedItems containsNonDate="0" count="1">
        <s v="Secondary High School"/>
      </sharedItems>
    </cacheField>
    <cacheField name="[Table1].[Zip Code].[Zip Code]" caption="Zip Code" numFmtId="0" hierarchy="2" level="1">
      <sharedItems containsSemiMixedTypes="0" containsNonDate="0" containsString="0" containsNumber="1" containsInteger="1" count="1">
        <n v="92596"/>
      </sharedItems>
      <extLst>
        <ext xmlns:x15="http://schemas.microsoft.com/office/spreadsheetml/2010/11/main" uri="{4F2E5C28-24EA-4eb8-9CBF-B6C8F9C3D259}">
          <x15:cachedUniqueNames>
            <x15:cachedUniqueName index="0" name="[Table1].[Zip Code].&amp;[92596]"/>
          </x15:cachedUniqueNames>
        </ext>
      </extLst>
    </cacheField>
    <cacheField name="[Table1].[City].[City]" caption="City" numFmtId="0" hierarchy="3" level="1">
      <sharedItems count="13">
        <s v="Anza"/>
        <s v="Banning"/>
        <s v="Beaumont"/>
        <s v="Hemet"/>
        <s v="Lake Elsinore"/>
        <s v="Menifee"/>
        <s v="Murrieta"/>
        <s v="Perris"/>
        <s v="Romoland"/>
        <s v="San Jacinto"/>
        <s v="Temecula"/>
        <s v="Wildomar"/>
        <s v="Winchester"/>
      </sharedItems>
    </cacheField>
    <cacheField name="[Measures].[Average Feeder Freshman Class]" caption="Average Feeder Freshman Class" numFmtId="0" hierarchy="36" level="32767"/>
    <cacheField name="[Measures].[Average Feeder Sophmore Class]" caption="Average Feeder Sophmore Class" numFmtId="0" hierarchy="37" level="32767"/>
    <cacheField name="[Measures].[Average Feeder Junior Class]" caption="Average Feeder Junior Class" numFmtId="0" hierarchy="38" level="32767"/>
    <cacheField name="[Measures].[Average Feeder Senior Class]" caption="Average Feeder Senior Class" numFmtId="0" hierarchy="39" level="32767"/>
    <cacheField name="[Measures].[Average Hispanic Senior Enrollment]" caption="Average Hispanic Senior Enrollment" numFmtId="0" hierarchy="49" level="32767"/>
    <cacheField name="[Measures].[Average White Senior Enrollment]" caption="Average White Senior Enrollment" numFmtId="0" hierarchy="50" level="32767"/>
    <cacheField name="[Measures].[Average African American Senior Enrollment]" caption="Average African American Senior Enrollment" numFmtId="0" hierarchy="51" level="32767"/>
    <cacheField name="[Measures].[Average Native American Senior Enrollment]" caption="Average Native American Senior Enrollment" numFmtId="0" hierarchy="52" level="32767"/>
    <cacheField name="[Measures].[Average Pacific Islander Senior Enrollment]" caption="Average Pacific Islander Senior Enrollment" numFmtId="0" hierarchy="53" level="32767"/>
    <cacheField name="[Measures].[Average Asian Senior Enrollment]" caption="Average Asian Senior Enrollment" numFmtId="0" hierarchy="54" level="32767"/>
    <cacheField name="[Measures].[Average Filipino Senior Enrollment]" caption="Average Filipino Senior Enrollment" numFmtId="0" hierarchy="55" level="32767"/>
    <cacheField name="[Measures].[Average Multi Race Senior Enrollment]" caption="Average Multi Race Senior Enrollment" numFmtId="0" hierarchy="57" level="32767"/>
    <cacheField name="[Measures].[Average Unknown Senior Enrollment]" caption="Average Unknown Senior Enrollment" numFmtId="0" hierarchy="56" level="32767"/>
    <cacheField name="[Measures].[Calculated Field 2]" caption="Calculated Field 2" numFmtId="0" hierarchy="60" level="32767"/>
  </cacheFields>
  <cacheHierarchies count="63">
    <cacheHierarchy uniqueName="[Table1].[High School]" caption="High School" attribute="1" defaultMemberUniqueName="[Table1].[High School].[All]" allUniqueName="[Table1].[High School].[All]" dimensionUniqueName="[Table1]" displayFolder="" count="2" memberValueDatatype="130" unbalanced="0">
      <fieldsUsage count="2">
        <fieldUsage x="-1"/>
        <fieldUsage x="0"/>
      </fieldsUsage>
    </cacheHierarchy>
    <cacheHierarchy uniqueName="[Table1].[School Code]" caption="School Code" attribute="1" defaultMemberUniqueName="[Table1].[School Code].[All]" allUniqueName="[Table1].[School Code].[All]" dimensionUniqueName="[Table1]" displayFolder="" count="0" memberValueDatatype="20" unbalanced="0"/>
    <cacheHierarchy uniqueName="[Table1].[Zip Code]" caption="Zip Code" attribute="1" defaultMemberUniqueName="[Table1].[Zip Code].[All]" allUniqueName="[Table1].[Zip Code].[All]" dimensionUniqueName="[Table1]" displayFolder="" count="2" memberValueDatatype="20" unbalanced="0">
      <fieldsUsage count="2">
        <fieldUsage x="-1"/>
        <fieldUsage x="2"/>
      </fieldsUsage>
    </cacheHierarchy>
    <cacheHierarchy uniqueName="[Table1].[City]" caption="City" attribute="1" defaultMemberUniqueName="[Table1].[City].[All]" allUniqueName="[Table1].[City].[All]" dimensionUniqueName="[Table1]" displayFolder="" count="2" memberValueDatatype="130" unbalanced="0">
      <fieldsUsage count="2">
        <fieldUsage x="-1"/>
        <fieldUsage x="3"/>
      </fieldsUsage>
    </cacheHierarchy>
    <cacheHierarchy uniqueName="[Table1].[Average API Score]" caption="Average API Score" attribute="1" defaultMemberUniqueName="[Table1].[Average API Score].[All]" allUniqueName="[Table1].[Average API Score].[All]" dimensionUniqueName="[Table1]" displayFolder="" count="0" memberValueDatatype="5" unbalanced="0"/>
    <cacheHierarchy uniqueName="[Table1].[Column1]" caption="Column1" attribute="1" defaultMemberUniqueName="[Table1].[Column1].[All]" allUniqueName="[Table1].[Column1].[All]" dimensionUniqueName="[Table1]" displayFolder="" count="0" memberValueDatatype="5" unbalanced="0"/>
    <cacheHierarchy uniqueName="[Table1].[Column2]" caption="Column2" attribute="1" defaultMemberUniqueName="[Table1].[Column2].[All]" allUniqueName="[Table1].[Column2].[All]" dimensionUniqueName="[Table1]" displayFolder="" count="0" memberValueDatatype="5" unbalanced="0"/>
    <cacheHierarchy uniqueName="[Table1].[Average Freshman Class]" caption="Average Freshman Class" attribute="1" defaultMemberUniqueName="[Table1].[Average Freshman Class].[All]" allUniqueName="[Table1].[Average Freshman Class].[All]" dimensionUniqueName="[Table1]" displayFolder="" count="0" memberValueDatatype="5" unbalanced="0"/>
    <cacheHierarchy uniqueName="[Table1].[Average Sophmore Class]" caption="Average Sophmore Class" attribute="1" defaultMemberUniqueName="[Table1].[Average Sophmore Class].[All]" allUniqueName="[Table1].[Average Sophmore Class].[All]" dimensionUniqueName="[Table1]" displayFolder="" count="0" memberValueDatatype="5" unbalanced="0"/>
    <cacheHierarchy uniqueName="[Table1].[Average Junior Class]" caption="Average Junior Class" attribute="1" defaultMemberUniqueName="[Table1].[Average Junior Class].[All]" allUniqueName="[Table1].[Average Junior Class].[All]" dimensionUniqueName="[Table1]" displayFolder="" count="0" memberValueDatatype="5" unbalanced="0"/>
    <cacheHierarchy uniqueName="[Table1].[Average Senior Class]" caption="Average Senior Class" attribute="1" defaultMemberUniqueName="[Table1].[Average Senior Class].[All]" allUniqueName="[Table1].[Average Senior Class].[All]" dimensionUniqueName="[Table1]" displayFolder="" count="0" memberValueDatatype="5" unbalanced="0"/>
    <cacheHierarchy uniqueName="[Table1].[Average Class Size]" caption="Average Class Size" attribute="1" defaultMemberUniqueName="[Table1].[Average Class Size].[All]" allUniqueName="[Table1].[Average Class Size].[All]" dimensionUniqueName="[Table1]" displayFolder="" count="0" memberValueDatatype="5" unbalanced="0"/>
    <cacheHierarchy uniqueName="[Table1].[High School Type]" caption="High School Type" attribute="1" defaultMemberUniqueName="[Table1].[High School Type].[All]" allUniqueName="[Table1].[High School Type].[All]" dimensionUniqueName="[Table1]" displayFolder="" count="2" memberValueDatatype="130" unbalanced="0">
      <fieldsUsage count="2">
        <fieldUsage x="-1"/>
        <fieldUsage x="1"/>
      </fieldsUsage>
    </cacheHierarchy>
    <cacheHierarchy uniqueName="[Table1].[Average Hispanic]" caption="Average Hispanic" attribute="1" defaultMemberUniqueName="[Table1].[Average Hispanic].[All]" allUniqueName="[Table1].[Average Hispanic].[All]" dimensionUniqueName="[Table1]" displayFolder="" count="0" memberValueDatatype="5" unbalanced="0"/>
    <cacheHierarchy uniqueName="[Table1].[Hispanic %]" caption="Hispanic %" attribute="1" defaultMemberUniqueName="[Table1].[Hispanic %].[All]" allUniqueName="[Table1].[Hispanic %].[All]" dimensionUniqueName="[Table1]" displayFolder="" count="0" memberValueDatatype="5" unbalanced="0"/>
    <cacheHierarchy uniqueName="[Table1].[Average White]" caption="Average White" attribute="1" defaultMemberUniqueName="[Table1].[Average White].[All]" allUniqueName="[Table1].[Average White].[All]" dimensionUniqueName="[Table1]" displayFolder="" count="0" memberValueDatatype="5" unbalanced="0"/>
    <cacheHierarchy uniqueName="[Table1].[White %]" caption="White %" attribute="1" defaultMemberUniqueName="[Table1].[White %].[All]" allUniqueName="[Table1].[White %].[All]" dimensionUniqueName="[Table1]" displayFolder="" count="0" memberValueDatatype="5" unbalanced="0"/>
    <cacheHierarchy uniqueName="[Table1].[Average African American]" caption="Average African American" attribute="1" defaultMemberUniqueName="[Table1].[Average African American].[All]" allUniqueName="[Table1].[Average African American].[All]" dimensionUniqueName="[Table1]" displayFolder="" count="0" memberValueDatatype="5" unbalanced="0"/>
    <cacheHierarchy uniqueName="[Table1].[African American %]" caption="African American %" attribute="1" defaultMemberUniqueName="[Table1].[African American %].[All]" allUniqueName="[Table1].[African American %].[All]" dimensionUniqueName="[Table1]" displayFolder="" count="0" memberValueDatatype="5" unbalanced="0"/>
    <cacheHierarchy uniqueName="[Table1].[Average Native American]" caption="Average Native American" attribute="1" defaultMemberUniqueName="[Table1].[Average Native American].[All]" allUniqueName="[Table1].[Average Native American].[All]" dimensionUniqueName="[Table1]" displayFolder="" count="0" memberValueDatatype="5" unbalanced="0"/>
    <cacheHierarchy uniqueName="[Table1].[Native American %]" caption="Native American %" attribute="1" defaultMemberUniqueName="[Table1].[Native American %].[All]" allUniqueName="[Table1].[Native American %].[All]" dimensionUniqueName="[Table1]" displayFolder="" count="0" memberValueDatatype="5" unbalanced="0"/>
    <cacheHierarchy uniqueName="[Table1].[Average Pacific Islander]" caption="Average Pacific Islander" attribute="1" defaultMemberUniqueName="[Table1].[Average Pacific Islander].[All]" allUniqueName="[Table1].[Average Pacific Islander].[All]" dimensionUniqueName="[Table1]" displayFolder="" count="0" memberValueDatatype="5" unbalanced="0"/>
    <cacheHierarchy uniqueName="[Table1].[Pacific Islander %]" caption="Pacific Islander %" attribute="1" defaultMemberUniqueName="[Table1].[Pacific Islander %].[All]" allUniqueName="[Table1].[Pacific Islander %].[All]" dimensionUniqueName="[Table1]" displayFolder="" count="0" memberValueDatatype="5" unbalanced="0"/>
    <cacheHierarchy uniqueName="[Table1].[Average Asian]" caption="Average Asian" attribute="1" defaultMemberUniqueName="[Table1].[Average Asian].[All]" allUniqueName="[Table1].[Average Asian].[All]" dimensionUniqueName="[Table1]" displayFolder="" count="0" memberValueDatatype="5" unbalanced="0"/>
    <cacheHierarchy uniqueName="[Table1].[Asian %]" caption="Asian %" attribute="1" defaultMemberUniqueName="[Table1].[Asian %].[All]" allUniqueName="[Table1].[Asian %].[All]" dimensionUniqueName="[Table1]" displayFolder="" count="0" memberValueDatatype="5" unbalanced="0"/>
    <cacheHierarchy uniqueName="[Table1].[Average Filipino]" caption="Average Filipino" attribute="1" defaultMemberUniqueName="[Table1].[Average Filipino].[All]" allUniqueName="[Table1].[Average Filipino].[All]" dimensionUniqueName="[Table1]" displayFolder="" count="0" memberValueDatatype="5" unbalanced="0"/>
    <cacheHierarchy uniqueName="[Table1].[Filipino %]" caption="Filipino %" attribute="1" defaultMemberUniqueName="[Table1].[Filipino %].[All]" allUniqueName="[Table1].[Filipino %].[All]" dimensionUniqueName="[Table1]" displayFolder="" count="0" memberValueDatatype="5" unbalanced="0"/>
    <cacheHierarchy uniqueName="[Table1].[Average Unknown]" caption="Average Unknown" attribute="1" defaultMemberUniqueName="[Table1].[Average Unknown].[All]" allUniqueName="[Table1].[Average Unknown].[All]" dimensionUniqueName="[Table1]" displayFolder="" count="0" memberValueDatatype="5" unbalanced="0"/>
    <cacheHierarchy uniqueName="[Table1].[Unknown %]" caption="Unknown %" attribute="1" defaultMemberUniqueName="[Table1].[Unknown %].[All]" allUniqueName="[Table1].[Unknown %].[All]" dimensionUniqueName="[Table1]" displayFolder="" count="0" memberValueDatatype="5" unbalanced="0"/>
    <cacheHierarchy uniqueName="[Table1].[Average Multi Race]" caption="Average Multi Race" attribute="1" defaultMemberUniqueName="[Table1].[Average Multi Race].[All]" allUniqueName="[Table1].[Average Multi Race].[All]" dimensionUniqueName="[Table1]" displayFolder="" count="0" memberValueDatatype="5" unbalanced="0"/>
    <cacheHierarchy uniqueName="[Table1].[Multi Race %]" caption="Multi Race %" attribute="1" defaultMemberUniqueName="[Table1].[Multi Race %].[All]" allUniqueName="[Table1].[Multi Race %].[All]" dimensionUniqueName="[Table1]" displayFolder="" count="0" memberValueDatatype="5" unbalanced="0"/>
    <cacheHierarchy uniqueName="[Measures].[Count of Average API Score]" caption="Count of Average API Score" measure="1" displayFolder="" measureGroup="Table1" count="0">
      <extLst>
        <ext xmlns:x15="http://schemas.microsoft.com/office/spreadsheetml/2010/11/main" uri="{B97F6D7D-B522-45F9-BDA1-12C45D357490}">
          <x15:cacheHierarchy aggregatedColumn="4"/>
        </ext>
      </extLst>
    </cacheHierarchy>
    <cacheHierarchy uniqueName="[Measures].[Average of Average API Score]" caption="Average of Average API Score" measure="1" displayFolder="" measureGroup="Table1" count="0">
      <extLst>
        <ext xmlns:x15="http://schemas.microsoft.com/office/spreadsheetml/2010/11/main" uri="{B97F6D7D-B522-45F9-BDA1-12C45D357490}">
          <x15:cacheHierarchy aggregatedColumn="4"/>
        </ext>
      </extLst>
    </cacheHierarchy>
    <cacheHierarchy uniqueName="[Measures].[Sum of Average API Score]" caption="Sum of Average API Score" measure="1" displayFolder="" measureGroup="Table1" count="0">
      <extLst>
        <ext xmlns:x15="http://schemas.microsoft.com/office/spreadsheetml/2010/11/main" uri="{B97F6D7D-B522-45F9-BDA1-12C45D357490}">
          <x15:cacheHierarchy aggregatedColumn="4"/>
        </ext>
      </extLst>
    </cacheHierarchy>
    <cacheHierarchy uniqueName="[Measures].[Min of Average API Score]" caption="Min of Average API Score" measure="1" displayFolder="" measureGroup="Table1" count="0">
      <extLst>
        <ext xmlns:x15="http://schemas.microsoft.com/office/spreadsheetml/2010/11/main" uri="{B97F6D7D-B522-45F9-BDA1-12C45D357490}">
          <x15:cacheHierarchy aggregatedColumn="4"/>
        </ext>
      </extLst>
    </cacheHierarchy>
    <cacheHierarchy uniqueName="[Measures].[Max of Average API Score]" caption="Max of Average API Score" measure="1" displayFolder="" measureGroup="Table1" count="0">
      <extLst>
        <ext xmlns:x15="http://schemas.microsoft.com/office/spreadsheetml/2010/11/main" uri="{B97F6D7D-B522-45F9-BDA1-12C45D357490}">
          <x15:cacheHierarchy aggregatedColumn="4"/>
        </ext>
      </extLst>
    </cacheHierarchy>
    <cacheHierarchy uniqueName="[Measures].[Average Feeder Freshman Class]" caption="Average Feeder Freshman Class" measure="1" displayFolder="" measureGroup="Table1" count="0" oneField="1">
      <fieldsUsage count="1">
        <fieldUsage x="4"/>
      </fieldsUsage>
    </cacheHierarchy>
    <cacheHierarchy uniqueName="[Measures].[Average Feeder Sophmore Class]" caption="Average Feeder Sophmore Class" measure="1" displayFolder="" measureGroup="Table1" count="0" oneField="1">
      <fieldsUsage count="1">
        <fieldUsage x="5"/>
      </fieldsUsage>
    </cacheHierarchy>
    <cacheHierarchy uniqueName="[Measures].[Average Feeder Junior Class]" caption="Average Feeder Junior Class" measure="1" displayFolder="" measureGroup="Table1" count="0" oneField="1">
      <fieldsUsage count="1">
        <fieldUsage x="6"/>
      </fieldsUsage>
    </cacheHierarchy>
    <cacheHierarchy uniqueName="[Measures].[Average Feeder Senior Class]" caption="Average Feeder Senior Class" measure="1" displayFolder="" measureGroup="Table1" count="0" oneField="1">
      <fieldsUsage count="1">
        <fieldUsage x="7"/>
      </fieldsUsage>
    </cacheHierarchy>
    <cacheHierarchy uniqueName="[Measures].[Average Hispanic Enrollment]" caption="Average Hispanic Enrollment" measure="1" displayFolder="" measureGroup="Table1" count="0"/>
    <cacheHierarchy uniqueName="[Measures].[Average White Enrollment]" caption="Average White Enrollment" measure="1" displayFolder="" measureGroup="Table1" count="0"/>
    <cacheHierarchy uniqueName="[Measures].[Average African American Enrollment]" caption="Average African American Enrollment" measure="1" displayFolder="" measureGroup="Table1" count="0"/>
    <cacheHierarchy uniqueName="[Measures].[Average Native American Enrollment]" caption="Average Native American Enrollment" measure="1" displayFolder="" measureGroup="Table1" count="0"/>
    <cacheHierarchy uniqueName="[Measures].[Average Pacific Islander Enrollment]" caption="Average Pacific Islander Enrollment" measure="1" displayFolder="" measureGroup="Table1" count="0"/>
    <cacheHierarchy uniqueName="[Measures].[Average Asian Enrollment]" caption="Average Asian Enrollment" measure="1" displayFolder="" measureGroup="Table1" count="0"/>
    <cacheHierarchy uniqueName="[Measures].[Average Filipino Enrollment]" caption="Average Filipino Enrollment" measure="1" displayFolder="" measureGroup="Table1" count="0"/>
    <cacheHierarchy uniqueName="[Measures].[Average Unknown Enrollment]" caption="Average Unknown Enrollment" measure="1" displayFolder="" measureGroup="Table1" count="0"/>
    <cacheHierarchy uniqueName="[Measures].[Average Multi Race Enrollment]" caption="Average Multi Race Enrollment" measure="1" displayFolder="" measureGroup="Table1" count="0"/>
    <cacheHierarchy uniqueName="[Measures].[Average Hispanic Senior Enrollment]" caption="Average Hispanic Senior Enrollment" measure="1" displayFolder="" measureGroup="Table1" count="0" oneField="1">
      <fieldsUsage count="1">
        <fieldUsage x="8"/>
      </fieldsUsage>
    </cacheHierarchy>
    <cacheHierarchy uniqueName="[Measures].[Average White Senior Enrollment]" caption="Average White Senior Enrollment" measure="1" displayFolder="" measureGroup="Table1" count="0" oneField="1">
      <fieldsUsage count="1">
        <fieldUsage x="9"/>
      </fieldsUsage>
    </cacheHierarchy>
    <cacheHierarchy uniqueName="[Measures].[Average African American Senior Enrollment]" caption="Average African American Senior Enrollment" measure="1" displayFolder="" measureGroup="Table1" count="0" oneField="1">
      <fieldsUsage count="1">
        <fieldUsage x="10"/>
      </fieldsUsage>
    </cacheHierarchy>
    <cacheHierarchy uniqueName="[Measures].[Average Native American Senior Enrollment]" caption="Average Native American Senior Enrollment" measure="1" displayFolder="" measureGroup="Table1" count="0" oneField="1">
      <fieldsUsage count="1">
        <fieldUsage x="11"/>
      </fieldsUsage>
    </cacheHierarchy>
    <cacheHierarchy uniqueName="[Measures].[Average Pacific Islander Senior Enrollment]" caption="Average Pacific Islander Senior Enrollment" measure="1" displayFolder="" measureGroup="Table1" count="0" oneField="1">
      <fieldsUsage count="1">
        <fieldUsage x="12"/>
      </fieldsUsage>
    </cacheHierarchy>
    <cacheHierarchy uniqueName="[Measures].[Average Asian Senior Enrollment]" caption="Average Asian Senior Enrollment" measure="1" displayFolder="" measureGroup="Table1" count="0" oneField="1">
      <fieldsUsage count="1">
        <fieldUsage x="13"/>
      </fieldsUsage>
    </cacheHierarchy>
    <cacheHierarchy uniqueName="[Measures].[Average Filipino Senior Enrollment]" caption="Average Filipino Senior Enrollment" measure="1" displayFolder="" measureGroup="Table1" count="0" oneField="1">
      <fieldsUsage count="1">
        <fieldUsage x="14"/>
      </fieldsUsage>
    </cacheHierarchy>
    <cacheHierarchy uniqueName="[Measures].[Average Unknown Senior Enrollment]" caption="Average Unknown Senior Enrollment" measure="1" displayFolder="" measureGroup="Table1" count="0" oneField="1">
      <fieldsUsage count="1">
        <fieldUsage x="16"/>
      </fieldsUsage>
    </cacheHierarchy>
    <cacheHierarchy uniqueName="[Measures].[Average Multi Race Senior Enrollment]" caption="Average Multi Race Senior Enrollment" measure="1" displayFolder="" measureGroup="Table1" count="0" oneField="1">
      <fieldsUsage count="1">
        <fieldUsage x="15"/>
      </fieldsUsage>
    </cacheHierarchy>
    <cacheHierarchy uniqueName="[Measures].[Average API Scores]" caption="Average API Scores" measure="1" displayFolder="" measureGroup="Table1" count="0"/>
    <cacheHierarchy uniqueName="[Measures].[Calculated Field 1]" caption="Calculated Field 1" measure="1" displayFolder="" measureGroup="Table1" count="0"/>
    <cacheHierarchy uniqueName="[Measures].[Calculated Field 2]" caption="Calculated Field 2" measure="1" displayFolder="" measureGroup="Table1" count="0" oneField="1">
      <fieldsUsage count="1">
        <fieldUsage x="17"/>
      </fieldsUsage>
    </cacheHierarchy>
    <cacheHierarchy uniqueName="[Measures].[__XL_Count Table1]" caption="__XL_Count Table1" measure="1" displayFolder="" measureGroup="Table1" count="0" hidden="1"/>
    <cacheHierarchy uniqueName="[Measures].[__XL_Count of Models]" caption="__XL_Count of Models" measure="1" displayFolder="" count="0" hidden="1"/>
  </cacheHierarchies>
  <kpis count="0"/>
  <dimensions count="2">
    <dimension measure="1" name="Measures" uniqueName="[Measures]" caption="Measures"/>
    <dimension name="Table1" uniqueName="[Table1]" caption="Table1"/>
  </dimensions>
  <measureGroups count="1">
    <measureGroup name="Table1" caption="Table1"/>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Wesley Klein" refreshedDate="42130.465781134262"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63">
    <cacheHierarchy uniqueName="[Table1].[High School]" caption="High School" attribute="1" defaultMemberUniqueName="[Table1].[High School].[All]" allUniqueName="[Table1].[High School].[All]" dimensionUniqueName="[Table1]" displayFolder="" count="2" memberValueDatatype="130" unbalanced="0"/>
    <cacheHierarchy uniqueName="[Table1].[School Code]" caption="School Code" attribute="1" defaultMemberUniqueName="[Table1].[School Code].[All]" allUniqueName="[Table1].[School Code].[All]" dimensionUniqueName="[Table1]" displayFolder="" count="0" memberValueDatatype="20" unbalanced="0"/>
    <cacheHierarchy uniqueName="[Table1].[Zip Code]" caption="Zip Code" attribute="1" defaultMemberUniqueName="[Table1].[Zip Code].[All]" allUniqueName="[Table1].[Zip Code].[All]" dimensionUniqueName="[Table1]" displayFolder="" count="0" memberValueDatatype="20" unbalanced="0"/>
    <cacheHierarchy uniqueName="[Table1].[City]" caption="City" attribute="1" defaultMemberUniqueName="[Table1].[City].[All]" allUniqueName="[Table1].[City].[All]" dimensionUniqueName="[Table1]" displayFolder="" count="0" memberValueDatatype="130" unbalanced="0"/>
    <cacheHierarchy uniqueName="[Table1].[Average API Score]" caption="Average API Score" attribute="1" defaultMemberUniqueName="[Table1].[Average API Score].[All]" allUniqueName="[Table1].[Average API Score].[All]" dimensionUniqueName="[Table1]" displayFolder="" count="0" memberValueDatatype="5" unbalanced="0"/>
    <cacheHierarchy uniqueName="[Table1].[Column1]" caption="Column1" attribute="1" defaultMemberUniqueName="[Table1].[Column1].[All]" allUniqueName="[Table1].[Column1].[All]" dimensionUniqueName="[Table1]" displayFolder="" count="0" memberValueDatatype="5" unbalanced="0"/>
    <cacheHierarchy uniqueName="[Table1].[Column2]" caption="Column2" attribute="1" defaultMemberUniqueName="[Table1].[Column2].[All]" allUniqueName="[Table1].[Column2].[All]" dimensionUniqueName="[Table1]" displayFolder="" count="0" memberValueDatatype="5" unbalanced="0"/>
    <cacheHierarchy uniqueName="[Table1].[Average Freshman Class]" caption="Average Freshman Class" attribute="1" defaultMemberUniqueName="[Table1].[Average Freshman Class].[All]" allUniqueName="[Table1].[Average Freshman Class].[All]" dimensionUniqueName="[Table1]" displayFolder="" count="0" memberValueDatatype="5" unbalanced="0"/>
    <cacheHierarchy uniqueName="[Table1].[Average Sophmore Class]" caption="Average Sophmore Class" attribute="1" defaultMemberUniqueName="[Table1].[Average Sophmore Class].[All]" allUniqueName="[Table1].[Average Sophmore Class].[All]" dimensionUniqueName="[Table1]" displayFolder="" count="0" memberValueDatatype="5" unbalanced="0"/>
    <cacheHierarchy uniqueName="[Table1].[Average Junior Class]" caption="Average Junior Class" attribute="1" defaultMemberUniqueName="[Table1].[Average Junior Class].[All]" allUniqueName="[Table1].[Average Junior Class].[All]" dimensionUniqueName="[Table1]" displayFolder="" count="0" memberValueDatatype="5" unbalanced="0"/>
    <cacheHierarchy uniqueName="[Table1].[Average Senior Class]" caption="Average Senior Class" attribute="1" defaultMemberUniqueName="[Table1].[Average Senior Class].[All]" allUniqueName="[Table1].[Average Senior Class].[All]" dimensionUniqueName="[Table1]" displayFolder="" count="0" memberValueDatatype="5" unbalanced="0"/>
    <cacheHierarchy uniqueName="[Table1].[Average Class Size]" caption="Average Class Size" attribute="1" defaultMemberUniqueName="[Table1].[Average Class Size].[All]" allUniqueName="[Table1].[Average Class Size].[All]" dimensionUniqueName="[Table1]" displayFolder="" count="0" memberValueDatatype="5" unbalanced="0"/>
    <cacheHierarchy uniqueName="[Table1].[High School Type]" caption="High School Type" attribute="1" defaultMemberUniqueName="[Table1].[High School Type].[All]" allUniqueName="[Table1].[High School Type].[All]" dimensionUniqueName="[Table1]" displayFolder="" count="2" memberValueDatatype="130" unbalanced="0"/>
    <cacheHierarchy uniqueName="[Table1].[Average Hispanic]" caption="Average Hispanic" attribute="1" defaultMemberUniqueName="[Table1].[Average Hispanic].[All]" allUniqueName="[Table1].[Average Hispanic].[All]" dimensionUniqueName="[Table1]" displayFolder="" count="0" memberValueDatatype="5" unbalanced="0"/>
    <cacheHierarchy uniqueName="[Table1].[Hispanic %]" caption="Hispanic %" attribute="1" defaultMemberUniqueName="[Table1].[Hispanic %].[All]" allUniqueName="[Table1].[Hispanic %].[All]" dimensionUniqueName="[Table1]" displayFolder="" count="0" memberValueDatatype="5" unbalanced="0"/>
    <cacheHierarchy uniqueName="[Table1].[Average White]" caption="Average White" attribute="1" defaultMemberUniqueName="[Table1].[Average White].[All]" allUniqueName="[Table1].[Average White].[All]" dimensionUniqueName="[Table1]" displayFolder="" count="0" memberValueDatatype="5" unbalanced="0"/>
    <cacheHierarchy uniqueName="[Table1].[White %]" caption="White %" attribute="1" defaultMemberUniqueName="[Table1].[White %].[All]" allUniqueName="[Table1].[White %].[All]" dimensionUniqueName="[Table1]" displayFolder="" count="0" memberValueDatatype="5" unbalanced="0"/>
    <cacheHierarchy uniqueName="[Table1].[Average African American]" caption="Average African American" attribute="1" defaultMemberUniqueName="[Table1].[Average African American].[All]" allUniqueName="[Table1].[Average African American].[All]" dimensionUniqueName="[Table1]" displayFolder="" count="0" memberValueDatatype="5" unbalanced="0"/>
    <cacheHierarchy uniqueName="[Table1].[African American %]" caption="African American %" attribute="1" defaultMemberUniqueName="[Table1].[African American %].[All]" allUniqueName="[Table1].[African American %].[All]" dimensionUniqueName="[Table1]" displayFolder="" count="0" memberValueDatatype="5" unbalanced="0"/>
    <cacheHierarchy uniqueName="[Table1].[Average Native American]" caption="Average Native American" attribute="1" defaultMemberUniqueName="[Table1].[Average Native American].[All]" allUniqueName="[Table1].[Average Native American].[All]" dimensionUniqueName="[Table1]" displayFolder="" count="0" memberValueDatatype="5" unbalanced="0"/>
    <cacheHierarchy uniqueName="[Table1].[Native American %]" caption="Native American %" attribute="1" defaultMemberUniqueName="[Table1].[Native American %].[All]" allUniqueName="[Table1].[Native American %].[All]" dimensionUniqueName="[Table1]" displayFolder="" count="0" memberValueDatatype="5" unbalanced="0"/>
    <cacheHierarchy uniqueName="[Table1].[Average Pacific Islander]" caption="Average Pacific Islander" attribute="1" defaultMemberUniqueName="[Table1].[Average Pacific Islander].[All]" allUniqueName="[Table1].[Average Pacific Islander].[All]" dimensionUniqueName="[Table1]" displayFolder="" count="0" memberValueDatatype="5" unbalanced="0"/>
    <cacheHierarchy uniqueName="[Table1].[Pacific Islander %]" caption="Pacific Islander %" attribute="1" defaultMemberUniqueName="[Table1].[Pacific Islander %].[All]" allUniqueName="[Table1].[Pacific Islander %].[All]" dimensionUniqueName="[Table1]" displayFolder="" count="0" memberValueDatatype="5" unbalanced="0"/>
    <cacheHierarchy uniqueName="[Table1].[Average Asian]" caption="Average Asian" attribute="1" defaultMemberUniqueName="[Table1].[Average Asian].[All]" allUniqueName="[Table1].[Average Asian].[All]" dimensionUniqueName="[Table1]" displayFolder="" count="0" memberValueDatatype="5" unbalanced="0"/>
    <cacheHierarchy uniqueName="[Table1].[Asian %]" caption="Asian %" attribute="1" defaultMemberUniqueName="[Table1].[Asian %].[All]" allUniqueName="[Table1].[Asian %].[All]" dimensionUniqueName="[Table1]" displayFolder="" count="0" memberValueDatatype="5" unbalanced="0"/>
    <cacheHierarchy uniqueName="[Table1].[Average Filipino]" caption="Average Filipino" attribute="1" defaultMemberUniqueName="[Table1].[Average Filipino].[All]" allUniqueName="[Table1].[Average Filipino].[All]" dimensionUniqueName="[Table1]" displayFolder="" count="0" memberValueDatatype="5" unbalanced="0"/>
    <cacheHierarchy uniqueName="[Table1].[Filipino %]" caption="Filipino %" attribute="1" defaultMemberUniqueName="[Table1].[Filipino %].[All]" allUniqueName="[Table1].[Filipino %].[All]" dimensionUniqueName="[Table1]" displayFolder="" count="0" memberValueDatatype="5" unbalanced="0"/>
    <cacheHierarchy uniqueName="[Table1].[Average Unknown]" caption="Average Unknown" attribute="1" defaultMemberUniqueName="[Table1].[Average Unknown].[All]" allUniqueName="[Table1].[Average Unknown].[All]" dimensionUniqueName="[Table1]" displayFolder="" count="0" memberValueDatatype="5" unbalanced="0"/>
    <cacheHierarchy uniqueName="[Table1].[Unknown %]" caption="Unknown %" attribute="1" defaultMemberUniqueName="[Table1].[Unknown %].[All]" allUniqueName="[Table1].[Unknown %].[All]" dimensionUniqueName="[Table1]" displayFolder="" count="0" memberValueDatatype="5" unbalanced="0"/>
    <cacheHierarchy uniqueName="[Table1].[Average Multi Race]" caption="Average Multi Race" attribute="1" defaultMemberUniqueName="[Table1].[Average Multi Race].[All]" allUniqueName="[Table1].[Average Multi Race].[All]" dimensionUniqueName="[Table1]" displayFolder="" count="0" memberValueDatatype="5" unbalanced="0"/>
    <cacheHierarchy uniqueName="[Table1].[Multi Race %]" caption="Multi Race %" attribute="1" defaultMemberUniqueName="[Table1].[Multi Race %].[All]" allUniqueName="[Table1].[Multi Race %].[All]" dimensionUniqueName="[Table1]" displayFolder="" count="0" memberValueDatatype="5" unbalanced="0"/>
    <cacheHierarchy uniqueName="[Measures].[Count of Average API Score]" caption="Count of Average API Score" measure="1" displayFolder="" measureGroup="Table1" count="0">
      <extLst>
        <ext xmlns:x15="http://schemas.microsoft.com/office/spreadsheetml/2010/11/main" uri="{B97F6D7D-B522-45F9-BDA1-12C45D357490}">
          <x15:cacheHierarchy aggregatedColumn="4"/>
        </ext>
      </extLst>
    </cacheHierarchy>
    <cacheHierarchy uniqueName="[Measures].[Average of Average API Score]" caption="Average of Average API Score" measure="1" displayFolder="" measureGroup="Table1" count="0">
      <extLst>
        <ext xmlns:x15="http://schemas.microsoft.com/office/spreadsheetml/2010/11/main" uri="{B97F6D7D-B522-45F9-BDA1-12C45D357490}">
          <x15:cacheHierarchy aggregatedColumn="4"/>
        </ext>
      </extLst>
    </cacheHierarchy>
    <cacheHierarchy uniqueName="[Measures].[Sum of Average API Score]" caption="Sum of Average API Score" measure="1" displayFolder="" measureGroup="Table1" count="0">
      <extLst>
        <ext xmlns:x15="http://schemas.microsoft.com/office/spreadsheetml/2010/11/main" uri="{B97F6D7D-B522-45F9-BDA1-12C45D357490}">
          <x15:cacheHierarchy aggregatedColumn="4"/>
        </ext>
      </extLst>
    </cacheHierarchy>
    <cacheHierarchy uniqueName="[Measures].[Min of Average API Score]" caption="Min of Average API Score" measure="1" displayFolder="" measureGroup="Table1" count="0">
      <extLst>
        <ext xmlns:x15="http://schemas.microsoft.com/office/spreadsheetml/2010/11/main" uri="{B97F6D7D-B522-45F9-BDA1-12C45D357490}">
          <x15:cacheHierarchy aggregatedColumn="4"/>
        </ext>
      </extLst>
    </cacheHierarchy>
    <cacheHierarchy uniqueName="[Measures].[Max of Average API Score]" caption="Max of Average API Score" measure="1" displayFolder="" measureGroup="Table1" count="0">
      <extLst>
        <ext xmlns:x15="http://schemas.microsoft.com/office/spreadsheetml/2010/11/main" uri="{B97F6D7D-B522-45F9-BDA1-12C45D357490}">
          <x15:cacheHierarchy aggregatedColumn="4"/>
        </ext>
      </extLst>
    </cacheHierarchy>
    <cacheHierarchy uniqueName="[Measures].[Average Feeder Freshman Class]" caption="Average Feeder Freshman Class" measure="1" displayFolder="" measureGroup="Table1" count="0"/>
    <cacheHierarchy uniqueName="[Measures].[Average Feeder Sophmore Class]" caption="Average Feeder Sophmore Class" measure="1" displayFolder="" measureGroup="Table1" count="0"/>
    <cacheHierarchy uniqueName="[Measures].[Average Feeder Junior Class]" caption="Average Feeder Junior Class" measure="1" displayFolder="" measureGroup="Table1" count="0"/>
    <cacheHierarchy uniqueName="[Measures].[Average Feeder Senior Class]" caption="Average Feeder Senior Class" measure="1" displayFolder="" measureGroup="Table1" count="0"/>
    <cacheHierarchy uniqueName="[Measures].[Average Hispanic Enrollment]" caption="Average Hispanic Enrollment" measure="1" displayFolder="" measureGroup="Table1" count="0"/>
    <cacheHierarchy uniqueName="[Measures].[Average White Enrollment]" caption="Average White Enrollment" measure="1" displayFolder="" measureGroup="Table1" count="0"/>
    <cacheHierarchy uniqueName="[Measures].[Average African American Enrollment]" caption="Average African American Enrollment" measure="1" displayFolder="" measureGroup="Table1" count="0"/>
    <cacheHierarchy uniqueName="[Measures].[Average Native American Enrollment]" caption="Average Native American Enrollment" measure="1" displayFolder="" measureGroup="Table1" count="0"/>
    <cacheHierarchy uniqueName="[Measures].[Average Pacific Islander Enrollment]" caption="Average Pacific Islander Enrollment" measure="1" displayFolder="" measureGroup="Table1" count="0"/>
    <cacheHierarchy uniqueName="[Measures].[Average Asian Enrollment]" caption="Average Asian Enrollment" measure="1" displayFolder="" measureGroup="Table1" count="0"/>
    <cacheHierarchy uniqueName="[Measures].[Average Filipino Enrollment]" caption="Average Filipino Enrollment" measure="1" displayFolder="" measureGroup="Table1" count="0"/>
    <cacheHierarchy uniqueName="[Measures].[Average Unknown Enrollment]" caption="Average Unknown Enrollment" measure="1" displayFolder="" measureGroup="Table1" count="0"/>
    <cacheHierarchy uniqueName="[Measures].[Average Multi Race Enrollment]" caption="Average Multi Race Enrollment" measure="1" displayFolder="" measureGroup="Table1" count="0"/>
    <cacheHierarchy uniqueName="[Measures].[Average Hispanic Senior Enrollment]" caption="Average Hispanic Senior Enrollment" measure="1" displayFolder="" measureGroup="Table1" count="0"/>
    <cacheHierarchy uniqueName="[Measures].[Average White Senior Enrollment]" caption="Average White Senior Enrollment" measure="1" displayFolder="" measureGroup="Table1" count="0"/>
    <cacheHierarchy uniqueName="[Measures].[Average African American Senior Enrollment]" caption="Average African American Senior Enrollment" measure="1" displayFolder="" measureGroup="Table1" count="0"/>
    <cacheHierarchy uniqueName="[Measures].[Average Native American Senior Enrollment]" caption="Average Native American Senior Enrollment" measure="1" displayFolder="" measureGroup="Table1" count="0"/>
    <cacheHierarchy uniqueName="[Measures].[Average Pacific Islander Senior Enrollment]" caption="Average Pacific Islander Senior Enrollment" measure="1" displayFolder="" measureGroup="Table1" count="0"/>
    <cacheHierarchy uniqueName="[Measures].[Average Asian Senior Enrollment]" caption="Average Asian Senior Enrollment" measure="1" displayFolder="" measureGroup="Table1" count="0"/>
    <cacheHierarchy uniqueName="[Measures].[Average Filipino Senior Enrollment]" caption="Average Filipino Senior Enrollment" measure="1" displayFolder="" measureGroup="Table1" count="0"/>
    <cacheHierarchy uniqueName="[Measures].[Average Unknown Senior Enrollment]" caption="Average Unknown Senior Enrollment" measure="1" displayFolder="" measureGroup="Table1" count="0"/>
    <cacheHierarchy uniqueName="[Measures].[Average Multi Race Senior Enrollment]" caption="Average Multi Race Senior Enrollment" measure="1" displayFolder="" measureGroup="Table1" count="0"/>
    <cacheHierarchy uniqueName="[Measures].[Average API Scores]" caption="Average API Scores" measure="1" displayFolder="" measureGroup="Table1" count="0"/>
    <cacheHierarchy uniqueName="[Measures].[Calculated Field 1]" caption="Calculated Field 1" measure="1" displayFolder="" measureGroup="Table1" count="0"/>
    <cacheHierarchy uniqueName="[Measures].[Calculated Field 2]" caption="Calculated Field 2" measure="1" displayFolder="" measureGroup="Table1" count="0"/>
    <cacheHierarchy uniqueName="[Measures].[__XL_Count Table1]" caption="__XL_Count Table1" measure="1" displayFolder="" measureGroup="Table1"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15"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1" applyNumberFormats="0" applyBorderFormats="0" applyFontFormats="0" applyPatternFormats="0" applyAlignmentFormats="0" applyWidthHeightFormats="1" dataCaption="Values" tag="c86d0dbd-5e5c-409e-bdef-738038393b93" updatedVersion="5" minRefreshableVersion="3" useAutoFormatting="1" itemPrintTitles="1" createdVersion="5" indent="0" outline="1" outlineData="1" multipleFieldFilters="0" rowHeaderCaption="City/Zip/High School">
  <location ref="A7:O21" firstHeaderRow="0" firstDataRow="1" firstDataCol="1"/>
  <pivotFields count="18">
    <pivotField axis="axisRow" allDrilled="1" showAll="0" dataSourceSort="1" defaultAttributeDrillState="1">
      <items count="8">
        <item s="1" x="0"/>
        <item s="1" x="1"/>
        <item s="1" x="2"/>
        <item s="1" x="3"/>
        <item s="1" x="4"/>
        <item s="1" x="5"/>
        <item s="1" x="6"/>
        <item t="default"/>
      </items>
    </pivotField>
    <pivotField axis="axisRow" allDrilled="1" showAll="0" dataSourceSort="1">
      <items count="2">
        <item x="0" e="0"/>
        <item t="default"/>
      </items>
    </pivotField>
    <pivotField axis="axisRow" allDrilled="1" showAll="0" dataSourceSort="1">
      <items count="2">
        <item x="0" e="0"/>
        <item t="default"/>
      </items>
    </pivotField>
    <pivotField axis="axisRow" allDrilled="1" showAll="0" dataSourceSort="1">
      <items count="14">
        <item x="0" e="0"/>
        <item x="1" e="0"/>
        <item x="2" e="0"/>
        <item x="3" e="0"/>
        <item x="4" e="0"/>
        <item x="5" e="0"/>
        <item x="6" e="0"/>
        <item x="7" e="0"/>
        <item x="8" e="0"/>
        <item x="9" e="0"/>
        <item x="10" e="0"/>
        <item x="11" e="0"/>
        <item x="12" e="0"/>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4">
    <field x="3"/>
    <field x="2"/>
    <field x="1"/>
    <field x="0"/>
  </rowFields>
  <rowItems count="14">
    <i>
      <x/>
    </i>
    <i>
      <x v="1"/>
    </i>
    <i>
      <x v="2"/>
    </i>
    <i>
      <x v="3"/>
    </i>
    <i>
      <x v="4"/>
    </i>
    <i>
      <x v="5"/>
    </i>
    <i>
      <x v="6"/>
    </i>
    <i>
      <x v="7"/>
    </i>
    <i>
      <x v="8"/>
    </i>
    <i>
      <x v="9"/>
    </i>
    <i>
      <x v="10"/>
    </i>
    <i>
      <x v="11"/>
    </i>
    <i>
      <x v="12"/>
    </i>
    <i t="grand">
      <x/>
    </i>
  </rowItems>
  <colFields count="1">
    <field x="-2"/>
  </colFields>
  <colItems count="14">
    <i>
      <x/>
    </i>
    <i i="1">
      <x v="1"/>
    </i>
    <i i="2">
      <x v="2"/>
    </i>
    <i i="3">
      <x v="3"/>
    </i>
    <i i="4">
      <x v="4"/>
    </i>
    <i i="5">
      <x v="5"/>
    </i>
    <i i="6">
      <x v="6"/>
    </i>
    <i i="7">
      <x v="7"/>
    </i>
    <i i="8">
      <x v="8"/>
    </i>
    <i i="9">
      <x v="9"/>
    </i>
    <i i="10">
      <x v="10"/>
    </i>
    <i i="11">
      <x v="11"/>
    </i>
    <i i="12">
      <x v="12"/>
    </i>
    <i i="13">
      <x v="13"/>
    </i>
  </colItems>
  <dataFields count="14">
    <dataField name="Average API Score" fld="17" subtotal="count" baseField="0" baseItem="0"/>
    <dataField fld="4" subtotal="count" baseField="0" baseItem="0"/>
    <dataField fld="5" subtotal="count" baseField="0" baseItem="0"/>
    <dataField fld="6" subtotal="count" baseField="0" baseItem="0"/>
    <dataField fld="7" subtotal="count" baseField="0" baseItem="0"/>
    <dataField fld="8" subtotal="count" baseField="0" baseItem="0"/>
    <dataField fld="9" subtotal="count" baseField="0" baseItem="0"/>
    <dataField fld="10" subtotal="count" baseField="0" baseItem="0"/>
    <dataField fld="11" subtotal="count" baseField="0" baseItem="0"/>
    <dataField fld="12" subtotal="count" baseField="0" baseItem="0"/>
    <dataField fld="13" subtotal="count" baseField="0" baseItem="0"/>
    <dataField fld="14" subtotal="count" baseField="0" baseItem="0"/>
    <dataField fld="15" subtotal="count" baseField="0" baseItem="0"/>
    <dataField fld="16" subtotal="count" baseField="0" baseItem="0"/>
  </dataFields>
  <formats count="1">
    <format dxfId="56">
      <pivotArea outline="0" collapsedLevelsAreSubtotals="1" fieldPosition="0"/>
    </format>
  </formats>
  <pivotHierarchies count="63">
    <pivotHierarchy multipleItemSelectionAllowed="1" dragToData="1">
      <members count="45" level="1">
        <member name="[Table1].[High School].&amp;[Alessandro High]"/>
        <member name="[Table1].[High School].&amp;[Banning High]"/>
        <member name="[Table1].[High School].&amp;[Banning Independent Study]"/>
        <member name="[Table1].[High School].&amp;[Beaumont Senior High]"/>
        <member name="[Table1].[High School].&amp;[California Military Institute]"/>
        <member name="[Table1].[High School].&amp;[Chaparral High]"/>
        <member name="[Table1].[High School].&amp;[Choice 2000 On-Line]"/>
        <member name="[Table1].[High School].&amp;[Creekside High]"/>
        <member name="[Table1].[High School].&amp;[Elsinore High]"/>
        <member name="[Table1].[High School].&amp;[Glen View High]"/>
        <member name=""/>
        <member name=""/>
        <member name="[Table1].[High School].&amp;[Hamilton High]"/>
        <member name="[Table1].[High School].&amp;[Helen Hunt Jackson Alternative High]"/>
        <member name="[Table1].[High School].&amp;[Hemet Academy for Applied Academics and Technology]"/>
        <member name="[Table1].[High School].&amp;[Hemet Educational Learning Center]"/>
        <member name="[Table1].[High School].&amp;[Hemet High]"/>
        <member name="[Table1].[High School].&amp;[Heritage High]"/>
        <member name=""/>
        <member name=""/>
        <member name="[Table1].[High School].&amp;[Mountain Heights Academy]"/>
        <member name="[Table1].[High School].&amp;[Mountain View High]"/>
        <member name="[Table1].[High School].&amp;[Murrieta Mesa High]"/>
        <member name="[Table1].[High School].&amp;[Murrieta Valley High]"/>
        <member name="[Table1].[High School].&amp;[New Horizon High]"/>
        <member name="[Table1].[High School].&amp;[Ortega High]"/>
        <member name="[Table1].[High School].&amp;[Paloma Valley High]"/>
        <member name="[Table1].[High School].&amp;[Perris High]"/>
        <member name="[Table1].[High School].&amp;[Perris Lake High (Continuation)]"/>
        <member name="[Table1].[High School].&amp;[Rancho Santa Rosa High]"/>
        <member name="[Table1].[High School].&amp;[Rancho Vista High]"/>
        <member name="[Table1].[High School].&amp;[San Jacinto High]"/>
        <member name="[Table1].[High School].&amp;[San Jacinto Home Education]"/>
        <member name="[Table1].[High School].&amp;[San Jacinto Valley Academy]"/>
        <member name=""/>
        <member name="[Table1].[High School].&amp;[Susan H. Nelson]"/>
        <member name="[Table1].[High School].&amp;[Tahquitz High]"/>
        <member name=""/>
        <member name="[Table1].[High School].&amp;[Temecula Valley High]"/>
        <member name="[Table1].[High School].&amp;[Temescal Canyon High]"/>
        <member name="[Table1].[High School].&amp;[Tenaja Canyon Academy]"/>
        <member name="[Table1].[High School].&amp;[The Academy Community Day]"/>
        <member name=""/>
        <member name="[Table1].[High School].&amp;[Vista Murrieta High]"/>
        <member name="[Table1].[High School].&amp;[West Valley High]"/>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Average API Score"/>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Average API Score"/>
    <pivotHierarchy dragToRow="0" dragToCol="0" dragToPage="0" dragToData="1"/>
    <pivotHierarchy dragToRow="0" dragToCol="0" dragToPage="0" dragToData="1"/>
  </pivotHierarchies>
  <pivotTableStyleInfo name="PivotTable Style 1" showRowHeaders="1" showColHeaders="1" showRowStripes="0" showColStripes="0" showLastColumn="1"/>
  <rowHierarchiesUsage count="4">
    <rowHierarchyUsage hierarchyUsage="3"/>
    <rowHierarchyUsage hierarchyUsage="2"/>
    <rowHierarchyUsage hierarchyUsage="12"/>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1]"/>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High_School_Type" sourceName="[Table1].[High School Type]">
  <pivotTables>
    <pivotTable tabId="2" name="PivotTable1"/>
  </pivotTables>
  <data>
    <olap pivotCacheId="15">
      <levels count="2">
        <level uniqueName="[Table1].[High School Type].[(All)]" sourceCaption="(All)" count="0"/>
        <level uniqueName="[Table1].[High School Type].[High School Type]" sourceCaption="High School Type" count="2">
          <ranges>
            <range startItem="0">
              <i n="[Table1].[High School Type].&amp;[Primary High School]" c="Primary High School"/>
              <i n="[Table1].[High School Type].&amp;[Secondary High School]" c="Secondary High School"/>
            </range>
          </ranges>
        </level>
      </levels>
      <selections count="1">
        <selection n="[Table1].[High School Type].[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High_School" sourceName="[Table1].[High School]">
  <pivotTables>
    <pivotTable tabId="2" name="PivotTable1"/>
  </pivotTables>
  <data>
    <olap pivotCacheId="15">
      <levels count="2">
        <level uniqueName="[Table1].[High School].[(All)]" sourceCaption="(All)" count="0"/>
        <level uniqueName="[Table1].[High School].[High School]" sourceCaption="High School" count="46">
          <ranges>
            <range startItem="0">
              <i n="[Table1].[High School].&amp;[Alessandro High]" c="Alessandro High"/>
              <i n="[Table1].[High School].&amp;[Banning High]" c="Banning High"/>
              <i n="[Table1].[High School].&amp;[Banning Independent Study]" c="Banning Independent Study"/>
              <i n="[Table1].[High School].&amp;[Beaumont Senior High]" c="Beaumont Senior High"/>
              <i n="[Table1].[High School].&amp;[California Military Institute]" c="California Military Institute"/>
              <i n="[Table1].[High School].&amp;[Chaparral High]" c="Chaparral High"/>
              <i n="[Table1].[High School].&amp;[Choice 2000 On-Line]" c="Choice 2000 On-Line"/>
              <i n="[Table1].[High School].&amp;[Creekside High]" c="Creekside High"/>
              <i n="[Table1].[High School].&amp;[Elsinore High]" c="Elsinore High"/>
              <i n="[Table1].[High School].&amp;[Glen View High]" c="Glen View High"/>
              <i n="[Table1].[High School].&amp;[Gordon Kiefer Independent Study]" c="Gordon Kiefer Independent Study"/>
              <i n="[Table1].[High School].&amp;[Great Oak High]" c="Great Oak High"/>
              <i n="[Table1].[High School].&amp;[Hamilton High]" c="Hamilton High"/>
              <i n="[Table1].[High School].&amp;[Helen Hunt Jackson Alternative High]" c="Helen Hunt Jackson Alternative High"/>
              <i n="[Table1].[High School].&amp;[Hemet Academy for Applied Academics and Technology]" c="Hemet Academy for Applied Academics and Technology"/>
              <i n="[Table1].[High School].&amp;[Hemet Educational Learning Center]" c="Hemet Educational Learning Center"/>
              <i n="[Table1].[High School].&amp;[Hemet High]" c="Hemet High"/>
              <i n="[Table1].[High School].&amp;[Heritage High]" c="Heritage High"/>
              <i n="[Table1].[High School].&amp;[Keith McCarthy Academy]" c="Keith McCarthy Academy"/>
              <i n="[Table1].[High School].&amp;[Lakeside High]" c="Lakeside High"/>
              <i n="[Table1].[High School].&amp;[Mountain Heights Academy]" c="Mountain Heights Academy"/>
              <i n="[Table1].[High School].&amp;[Mountain View High]" c="Mountain View High"/>
              <i n="[Table1].[High School].&amp;[Murrieta Mesa High]" c="Murrieta Mesa High"/>
              <i n="[Table1].[High School].&amp;[Murrieta Valley High]" c="Murrieta Valley High"/>
              <i n="[Table1].[High School].&amp;[New Horizon High]" c="New Horizon High"/>
              <i n="[Table1].[High School].&amp;[Ortega High]" c="Ortega High"/>
              <i n="[Table1].[High School].&amp;[Paloma Valley High]" c="Paloma Valley High"/>
              <i n="[Table1].[High School].&amp;[Perris High]" c="Perris High"/>
              <i n="[Table1].[High School].&amp;[Perris Lake High (Continuation)]" c="Perris Lake High (Continuation)"/>
              <i n="[Table1].[High School].&amp;[Rancho Santa Rosa High]" c="Rancho Santa Rosa High"/>
              <i n="[Table1].[High School].&amp;[Rancho Vista High]" c="Rancho Vista High"/>
              <i n="[Table1].[High School].&amp;[San Jacinto High]" c="San Jacinto High"/>
              <i n="[Table1].[High School].&amp;[San Jacinto Home Education]" c="San Jacinto Home Education"/>
              <i n="[Table1].[High School].&amp;[San Jacinto Valley Academy]" c="San Jacinto Valley Academy"/>
              <i n="[Table1].[High School].&amp;[Southern California Online Academy]" c="Southern California Online Academy"/>
              <i n="[Table1].[High School].&amp;[Susan H. Nelson]" c="Susan H. Nelson"/>
              <i n="[Table1].[High School].&amp;[Tahquitz High]" c="Tahquitz High"/>
              <i n="[Table1].[High School].&amp;[Temecula Preparatory]" c="Temecula Preparatory"/>
              <i n="[Table1].[High School].&amp;[Temecula Valley High]" c="Temecula Valley High"/>
              <i n="[Table1].[High School].&amp;[Temescal Canyon High]" c="Temescal Canyon High"/>
              <i n="[Table1].[High School].&amp;[Tenaja Canyon Academy]" c="Tenaja Canyon Academy"/>
              <i n="[Table1].[High School].&amp;[The Academy Community Day]" c="The Academy Community Day"/>
              <i n="[Table1].[High School].&amp;[Total Population]" c="Total Population"/>
              <i n="[Table1].[High School].&amp;[Tri-Valley Community Day]" c="Tri-Valley Community Day"/>
              <i n="[Table1].[High School].&amp;[Vista Murrieta High]" c="Vista Murrieta High"/>
              <i n="[Table1].[High School].&amp;[West Valley High]" c="West Valley High"/>
            </range>
          </ranges>
        </level>
      </levels>
      <selections count="45">
        <selection n="[Table1].[High School].&amp;[Alessandro High]"/>
        <selection n="[Table1].[High School].&amp;[Banning High]"/>
        <selection n="[Table1].[High School].&amp;[Banning Independent Study]"/>
        <selection n="[Table1].[High School].&amp;[Beaumont Senior High]"/>
        <selection n="[Table1].[High School].&amp;[California Military Institute]"/>
        <selection n="[Table1].[High School].&amp;[Chaparral High]"/>
        <selection n="[Table1].[High School].&amp;[Choice 2000 On-Line]"/>
        <selection n="[Table1].[High School].&amp;[Creekside High]"/>
        <selection n="[Table1].[High School].&amp;[Elsinore High]"/>
        <selection n="[Table1].[High School].&amp;[Glen View High]"/>
        <selection n="[Table1].[High School].&amp;[Gordon Kiefer Independent Study]"/>
        <selection n="[Table1].[High School].&amp;[Great Oak High]"/>
        <selection n="[Table1].[High School].&amp;[Hamilton High]"/>
        <selection n="[Table1].[High School].&amp;[Helen Hunt Jackson Alternative High]"/>
        <selection n="[Table1].[High School].&amp;[Hemet Academy for Applied Academics and Technology]"/>
        <selection n="[Table1].[High School].&amp;[Hemet Educational Learning Center]"/>
        <selection n="[Table1].[High School].&amp;[Hemet High]"/>
        <selection n="[Table1].[High School].&amp;[Heritage High]"/>
        <selection n="[Table1].[High School].&amp;[Keith McCarthy Academy]"/>
        <selection n="[Table1].[High School].&amp;[Lakeside High]"/>
        <selection n="[Table1].[High School].&amp;[Mountain Heights Academy]"/>
        <selection n="[Table1].[High School].&amp;[Mountain View High]"/>
        <selection n="[Table1].[High School].&amp;[Murrieta Mesa High]"/>
        <selection n="[Table1].[High School].&amp;[Murrieta Valley High]"/>
        <selection n="[Table1].[High School].&amp;[New Horizon High]"/>
        <selection n="[Table1].[High School].&amp;[Ortega High]"/>
        <selection n="[Table1].[High School].&amp;[Paloma Valley High]"/>
        <selection n="[Table1].[High School].&amp;[Perris High]"/>
        <selection n="[Table1].[High School].&amp;[Perris Lake High (Continuation)]"/>
        <selection n="[Table1].[High School].&amp;[Rancho Santa Rosa High]"/>
        <selection n="[Table1].[High School].&amp;[Rancho Vista High]"/>
        <selection n="[Table1].[High School].&amp;[San Jacinto High]"/>
        <selection n="[Table1].[High School].&amp;[San Jacinto Home Education]"/>
        <selection n="[Table1].[High School].&amp;[San Jacinto Valley Academy]"/>
        <selection n="[Table1].[High School].&amp;[Southern California Online Academy]"/>
        <selection n="[Table1].[High School].&amp;[Susan H. Nelson]"/>
        <selection n="[Table1].[High School].&amp;[Tahquitz High]"/>
        <selection n="[Table1].[High School].&amp;[Temecula Preparatory]"/>
        <selection n="[Table1].[High School].&amp;[Temecula Valley High]"/>
        <selection n="[Table1].[High School].&amp;[Temescal Canyon High]"/>
        <selection n="[Table1].[High School].&amp;[Tenaja Canyon Academy]"/>
        <selection n="[Table1].[High School].&amp;[The Academy Community Day]"/>
        <selection n="[Table1].[High School].&amp;[Tri-Valley Community Day]"/>
        <selection n="[Table1].[High School].&amp;[Vista Murrieta High]"/>
        <selection n="[Table1].[High School].&amp;[West Valley High]"/>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High School Type" cache="Slicer_High_School_Type" caption="High School Type" level="1" style="SlicerStyleOther1" rowHeight="241300"/>
  <slicer name="High School" cache="Slicer_High_School" caption="High School" startItem="36" columnCount="3" level="1" style="SlicerStyleOther1" rowHeight="241300"/>
</slicers>
</file>

<file path=xl/tables/table1.xml><?xml version="1.0" encoding="utf-8"?>
<table xmlns="http://schemas.openxmlformats.org/spreadsheetml/2006/main" id="1" name="Table1" displayName="Table1" ref="A1:AE47" totalsRowShown="0" headerRowDxfId="55" headerRowBorderDxfId="54" tableBorderDxfId="53" totalsRowBorderDxfId="52">
  <autoFilter ref="A1:AE47"/>
  <tableColumns count="31">
    <tableColumn id="1" name="High School" dataDxfId="51"/>
    <tableColumn id="2" name="School Code" dataDxfId="50"/>
    <tableColumn id="3" name="Zip Code" dataDxfId="49"/>
    <tableColumn id="4" name="City" dataDxfId="48"/>
    <tableColumn id="29" name="Average API Score" dataDxfId="47">
      <calculatedColumnFormula>VLOOKUP(A:A,Sheet2!A:G,7,FALSE)</calculatedColumnFormula>
    </tableColumn>
    <tableColumn id="30" name="Column1" dataDxfId="46">
      <calculatedColumnFormula>VLOOKUP(A:A,Sheet2!A:H,8,FALSE)</calculatedColumnFormula>
    </tableColumn>
    <tableColumn id="31" name="Column2" dataDxfId="45">
      <calculatedColumnFormula>VLOOKUP(A:A,Sheet2!A:D,4,FALSE)</calculatedColumnFormula>
    </tableColumn>
    <tableColumn id="5" name="Average Freshman Class" dataDxfId="44"/>
    <tableColumn id="6" name="Average Sophmore Class" dataDxfId="43"/>
    <tableColumn id="7" name="Average Junior Class" dataDxfId="42"/>
    <tableColumn id="8" name="Average Senior Class" dataDxfId="41"/>
    <tableColumn id="9" name="Average Class Size" dataDxfId="40"/>
    <tableColumn id="10" name="High School Type" dataDxfId="39">
      <calculatedColumnFormula>IF(L2&gt;200,"Primary High School","Secondary High School")</calculatedColumnFormula>
    </tableColumn>
    <tableColumn id="11" name="Average Hispanic " dataDxfId="38"/>
    <tableColumn id="12" name="Hispanic %" dataDxfId="37" dataCellStyle="Percent"/>
    <tableColumn id="13" name="Average White" dataDxfId="36"/>
    <tableColumn id="14" name="White %" dataDxfId="35" dataCellStyle="Percent"/>
    <tableColumn id="15" name="Average African American" dataDxfId="34"/>
    <tableColumn id="16" name="African American %" dataDxfId="33" dataCellStyle="Percent"/>
    <tableColumn id="17" name="Average Native American" dataDxfId="32"/>
    <tableColumn id="18" name="Native American %" dataDxfId="31" dataCellStyle="Percent"/>
    <tableColumn id="19" name="Average Pacific Islander" dataDxfId="30"/>
    <tableColumn id="20" name="Pacific Islander %" dataDxfId="29" dataCellStyle="Percent"/>
    <tableColumn id="21" name="Average Asian" dataDxfId="28"/>
    <tableColumn id="22" name="Asian %" dataDxfId="27" dataCellStyle="Percent"/>
    <tableColumn id="23" name="Average Filipino" dataDxfId="26"/>
    <tableColumn id="24" name="Filipino %" dataDxfId="25" dataCellStyle="Percent"/>
    <tableColumn id="25" name="Average Unknown" dataDxfId="24"/>
    <tableColumn id="26" name="Unknown %" dataDxfId="23" dataCellStyle="Percent"/>
    <tableColumn id="27" name="Average Multi Race" dataDxfId="22"/>
    <tableColumn id="28" name="Multi Race %" dataDxfId="21"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tabSelected="1" workbookViewId="0">
      <selection activeCell="A7" sqref="A7"/>
    </sheetView>
  </sheetViews>
  <sheetFormatPr defaultRowHeight="15" x14ac:dyDescent="0.25"/>
  <cols>
    <col min="1" max="1" width="21.7109375" customWidth="1"/>
    <col min="2" max="2" width="17.28515625" bestFit="1" customWidth="1"/>
    <col min="3" max="3" width="29.7109375" customWidth="1"/>
    <col min="4" max="4" width="30.140625" customWidth="1"/>
    <col min="5" max="5" width="26.28515625" customWidth="1"/>
    <col min="6" max="6" width="26.5703125" customWidth="1"/>
    <col min="7" max="7" width="33.28515625" customWidth="1"/>
    <col min="8" max="8" width="31.42578125" customWidth="1"/>
    <col min="9" max="9" width="41.28515625" customWidth="1"/>
    <col min="10" max="10" width="40.85546875" customWidth="1"/>
    <col min="11" max="11" width="39.42578125" customWidth="1"/>
    <col min="12" max="12" width="30.7109375" customWidth="1"/>
    <col min="13" max="13" width="32.5703125" customWidth="1"/>
    <col min="14" max="14" width="35.42578125" customWidth="1"/>
    <col min="15" max="15" width="34.5703125" bestFit="1" customWidth="1"/>
  </cols>
  <sheetData>
    <row r="1" spans="1:15" ht="15.75" thickBot="1" x14ac:dyDescent="0.3"/>
    <row r="2" spans="1:15" x14ac:dyDescent="0.25">
      <c r="G2" s="35" t="s">
        <v>102</v>
      </c>
      <c r="H2" s="36"/>
    </row>
    <row r="3" spans="1:15" ht="15.75" thickBot="1" x14ac:dyDescent="0.3">
      <c r="G3" s="37"/>
      <c r="H3" s="38"/>
    </row>
    <row r="7" spans="1:15" x14ac:dyDescent="0.25">
      <c r="A7" s="16" t="s">
        <v>92</v>
      </c>
      <c r="B7" t="s">
        <v>112</v>
      </c>
      <c r="C7" t="s">
        <v>88</v>
      </c>
      <c r="D7" t="s">
        <v>89</v>
      </c>
      <c r="E7" t="s">
        <v>90</v>
      </c>
      <c r="F7" t="s">
        <v>91</v>
      </c>
      <c r="G7" t="s">
        <v>93</v>
      </c>
      <c r="H7" t="s">
        <v>94</v>
      </c>
      <c r="I7" t="s">
        <v>95</v>
      </c>
      <c r="J7" t="s">
        <v>96</v>
      </c>
      <c r="K7" t="s">
        <v>97</v>
      </c>
      <c r="L7" t="s">
        <v>98</v>
      </c>
      <c r="M7" t="s">
        <v>99</v>
      </c>
      <c r="N7" t="s">
        <v>100</v>
      </c>
      <c r="O7" t="s">
        <v>101</v>
      </c>
    </row>
    <row r="8" spans="1:15" x14ac:dyDescent="0.25">
      <c r="A8" s="17" t="s">
        <v>48</v>
      </c>
      <c r="B8" s="18">
        <v>719.16666666666663</v>
      </c>
      <c r="C8" s="18">
        <v>92.2</v>
      </c>
      <c r="D8" s="18">
        <v>94.4</v>
      </c>
      <c r="E8" s="18">
        <v>93.2</v>
      </c>
      <c r="F8" s="18">
        <v>93.8</v>
      </c>
      <c r="G8" s="18">
        <v>7.5374999999999996</v>
      </c>
      <c r="H8" s="18">
        <v>14.074999999999999</v>
      </c>
      <c r="I8" s="18">
        <v>0.26250000000000001</v>
      </c>
      <c r="J8" s="18">
        <v>1.0249999999999999</v>
      </c>
      <c r="K8" s="18">
        <v>0.125</v>
      </c>
      <c r="L8" s="18">
        <v>0.125</v>
      </c>
      <c r="M8" s="18">
        <v>6.25E-2</v>
      </c>
      <c r="N8" s="18">
        <v>0.13750000000000001</v>
      </c>
      <c r="O8" s="18">
        <v>0</v>
      </c>
    </row>
    <row r="9" spans="1:15" x14ac:dyDescent="0.25">
      <c r="A9" s="17" t="s">
        <v>29</v>
      </c>
      <c r="B9" s="18">
        <v>616.43911052975818</v>
      </c>
      <c r="C9" s="18">
        <v>363</v>
      </c>
      <c r="D9" s="18">
        <v>329.6</v>
      </c>
      <c r="E9" s="18">
        <v>331.2</v>
      </c>
      <c r="F9" s="18">
        <v>305.8</v>
      </c>
      <c r="G9" s="18">
        <v>48.524999999999999</v>
      </c>
      <c r="H9" s="18">
        <v>14.175000000000001</v>
      </c>
      <c r="I9" s="18">
        <v>7.625</v>
      </c>
      <c r="J9" s="18">
        <v>3.8125</v>
      </c>
      <c r="K9" s="18">
        <v>0.21249999999999999</v>
      </c>
      <c r="L9" s="18">
        <v>6.3999999999999995</v>
      </c>
      <c r="M9" s="18">
        <v>0.73749999999999993</v>
      </c>
      <c r="N9" s="18">
        <v>1.55</v>
      </c>
      <c r="O9" s="18">
        <v>6.25E-2</v>
      </c>
    </row>
    <row r="10" spans="1:15" x14ac:dyDescent="0.25">
      <c r="A10" s="17" t="s">
        <v>33</v>
      </c>
      <c r="B10" s="18">
        <v>707.35037331406556</v>
      </c>
      <c r="C10" s="18">
        <v>693.80000000000007</v>
      </c>
      <c r="D10" s="18">
        <v>640.6</v>
      </c>
      <c r="E10" s="18">
        <v>590.79999999999995</v>
      </c>
      <c r="F10" s="18">
        <v>553.6</v>
      </c>
      <c r="G10" s="18">
        <v>73.825000000000003</v>
      </c>
      <c r="H10" s="18">
        <v>57.4</v>
      </c>
      <c r="I10" s="18">
        <v>9.65</v>
      </c>
      <c r="J10" s="18">
        <v>1.6125</v>
      </c>
      <c r="K10" s="18">
        <v>0.7</v>
      </c>
      <c r="L10" s="18">
        <v>4.7374999999999998</v>
      </c>
      <c r="M10" s="18">
        <v>4.0125000000000002</v>
      </c>
      <c r="N10" s="18">
        <v>2.8874999999999997</v>
      </c>
      <c r="O10" s="18">
        <v>0.1</v>
      </c>
    </row>
    <row r="11" spans="1:15" x14ac:dyDescent="0.25">
      <c r="A11" s="17" t="s">
        <v>50</v>
      </c>
      <c r="B11" s="18">
        <v>695.53087899701586</v>
      </c>
      <c r="C11" s="18">
        <v>1739.8</v>
      </c>
      <c r="D11" s="18">
        <v>1726.9499999999998</v>
      </c>
      <c r="E11" s="18">
        <v>1723.95</v>
      </c>
      <c r="F11" s="18">
        <v>1803.95</v>
      </c>
      <c r="G11" s="18">
        <v>198.96249999999998</v>
      </c>
      <c r="H11" s="18">
        <v>170.13749999999999</v>
      </c>
      <c r="I11" s="18">
        <v>34.924999999999997</v>
      </c>
      <c r="J11" s="18">
        <v>4.5999999999999996</v>
      </c>
      <c r="K11" s="18">
        <v>2.7</v>
      </c>
      <c r="L11" s="18">
        <v>7.6374999999999993</v>
      </c>
      <c r="M11" s="18">
        <v>5.55</v>
      </c>
      <c r="N11" s="18">
        <v>6.8875000000000002</v>
      </c>
      <c r="O11" s="18">
        <v>3.7500000000000006E-2</v>
      </c>
    </row>
    <row r="12" spans="1:15" x14ac:dyDescent="0.25">
      <c r="A12" s="17" t="s">
        <v>36</v>
      </c>
      <c r="B12" s="18">
        <v>719.74141814895631</v>
      </c>
      <c r="C12" s="18">
        <v>2005.3000000000002</v>
      </c>
      <c r="D12" s="18">
        <v>1725.4</v>
      </c>
      <c r="E12" s="18">
        <v>1573.2666666666664</v>
      </c>
      <c r="F12" s="18">
        <v>1512.3</v>
      </c>
      <c r="G12" s="18">
        <v>201.32500000000002</v>
      </c>
      <c r="H12" s="18">
        <v>166.48749999999998</v>
      </c>
      <c r="I12" s="18">
        <v>22.8125</v>
      </c>
      <c r="J12" s="18">
        <v>2.95</v>
      </c>
      <c r="K12" s="18">
        <v>2.0499999999999998</v>
      </c>
      <c r="L12" s="18">
        <v>7.8250000000000002</v>
      </c>
      <c r="M12" s="18">
        <v>2.6000000000000005</v>
      </c>
      <c r="N12" s="18">
        <v>9.9874999999999989</v>
      </c>
      <c r="O12" s="18">
        <v>0.82500000000000007</v>
      </c>
    </row>
    <row r="13" spans="1:15" x14ac:dyDescent="0.25">
      <c r="A13" s="17" t="s">
        <v>76</v>
      </c>
      <c r="B13" s="18">
        <v>783.66666666666663</v>
      </c>
      <c r="C13" s="18">
        <v>714.2</v>
      </c>
      <c r="D13" s="18">
        <v>710.2</v>
      </c>
      <c r="E13" s="18">
        <v>676.4</v>
      </c>
      <c r="F13" s="18">
        <v>661.8</v>
      </c>
      <c r="G13" s="18">
        <v>78.55</v>
      </c>
      <c r="H13" s="18">
        <v>65.537499999999994</v>
      </c>
      <c r="I13" s="18">
        <v>10.45</v>
      </c>
      <c r="J13" s="18">
        <v>1.3</v>
      </c>
      <c r="K13" s="18">
        <v>1.3875</v>
      </c>
      <c r="L13" s="18">
        <v>5.3</v>
      </c>
      <c r="M13" s="18">
        <v>6.7750000000000004</v>
      </c>
      <c r="N13" s="18">
        <v>2.7625000000000002</v>
      </c>
      <c r="O13" s="18">
        <v>0.6</v>
      </c>
    </row>
    <row r="14" spans="1:15" x14ac:dyDescent="0.25">
      <c r="A14" s="17" t="s">
        <v>58</v>
      </c>
      <c r="B14" s="18">
        <v>795.45480089361786</v>
      </c>
      <c r="C14" s="18">
        <v>2129.9333333333334</v>
      </c>
      <c r="D14" s="18">
        <v>2062.2666666666669</v>
      </c>
      <c r="E14" s="18">
        <v>1981.2666666666667</v>
      </c>
      <c r="F14" s="18">
        <v>1929.7333333333336</v>
      </c>
      <c r="G14" s="18">
        <v>144.66249999999999</v>
      </c>
      <c r="H14" s="18">
        <v>188.10000000000002</v>
      </c>
      <c r="I14" s="18">
        <v>32.5625</v>
      </c>
      <c r="J14" s="18">
        <v>2.3374999999999999</v>
      </c>
      <c r="K14" s="18">
        <v>2.4</v>
      </c>
      <c r="L14" s="18">
        <v>20.0625</v>
      </c>
      <c r="M14" s="18">
        <v>24.1875</v>
      </c>
      <c r="N14" s="18">
        <v>21.787499999999998</v>
      </c>
      <c r="O14" s="18">
        <v>45.524999999999999</v>
      </c>
    </row>
    <row r="15" spans="1:15" x14ac:dyDescent="0.25">
      <c r="A15" s="17" t="s">
        <v>64</v>
      </c>
      <c r="B15" s="18">
        <v>639.51416921508667</v>
      </c>
      <c r="C15" s="18">
        <v>818.4</v>
      </c>
      <c r="D15" s="18">
        <v>844.8</v>
      </c>
      <c r="E15" s="18">
        <v>894.4</v>
      </c>
      <c r="F15" s="18">
        <v>981</v>
      </c>
      <c r="G15" s="18">
        <v>175.22500000000002</v>
      </c>
      <c r="H15" s="18">
        <v>16.074999999999999</v>
      </c>
      <c r="I15" s="18">
        <v>23.387499999999999</v>
      </c>
      <c r="J15" s="18">
        <v>0.6875</v>
      </c>
      <c r="K15" s="18">
        <v>1.0375000000000001</v>
      </c>
      <c r="L15" s="18">
        <v>2.1625000000000001</v>
      </c>
      <c r="M15" s="18">
        <v>1.5</v>
      </c>
      <c r="N15" s="18">
        <v>1.0249999999999999</v>
      </c>
      <c r="O15" s="18">
        <v>6.25E-2</v>
      </c>
    </row>
    <row r="16" spans="1:15" x14ac:dyDescent="0.25">
      <c r="A16" s="17" t="s">
        <v>78</v>
      </c>
      <c r="B16" s="18">
        <v>734.2</v>
      </c>
      <c r="C16" s="18">
        <v>714.2</v>
      </c>
      <c r="D16" s="18">
        <v>719.8</v>
      </c>
      <c r="E16" s="18">
        <v>621.79999999999995</v>
      </c>
      <c r="F16" s="18">
        <v>435</v>
      </c>
      <c r="G16" s="18">
        <v>89.625</v>
      </c>
      <c r="H16" s="18">
        <v>43.45</v>
      </c>
      <c r="I16" s="18">
        <v>12.45</v>
      </c>
      <c r="J16" s="18">
        <v>0.78749999999999998</v>
      </c>
      <c r="K16" s="18">
        <v>1.2124999999999999</v>
      </c>
      <c r="L16" s="18">
        <v>1.85</v>
      </c>
      <c r="M16" s="18">
        <v>3.6</v>
      </c>
      <c r="N16" s="18">
        <v>2.5375000000000001</v>
      </c>
      <c r="O16" s="18">
        <v>0.16250000000000001</v>
      </c>
    </row>
    <row r="17" spans="1:15" x14ac:dyDescent="0.25">
      <c r="A17" s="17" t="s">
        <v>70</v>
      </c>
      <c r="B17" s="18">
        <v>628.15220675596242</v>
      </c>
      <c r="C17" s="18">
        <v>742.3</v>
      </c>
      <c r="D17" s="18">
        <v>774.80000000000007</v>
      </c>
      <c r="E17" s="18">
        <v>766.1</v>
      </c>
      <c r="F17" s="18">
        <v>888.43333333333339</v>
      </c>
      <c r="G17" s="18">
        <v>117.14999999999999</v>
      </c>
      <c r="H17" s="18">
        <v>36.587499999999999</v>
      </c>
      <c r="I17" s="18">
        <v>15.0375</v>
      </c>
      <c r="J17" s="18">
        <v>3.2625000000000002</v>
      </c>
      <c r="K17" s="18">
        <v>1.325</v>
      </c>
      <c r="L17" s="18">
        <v>2.0625</v>
      </c>
      <c r="M17" s="18">
        <v>2.35</v>
      </c>
      <c r="N17" s="18">
        <v>3.7374999999999998</v>
      </c>
      <c r="O17" s="18">
        <v>7.4999999999999997E-2</v>
      </c>
    </row>
    <row r="18" spans="1:15" x14ac:dyDescent="0.25">
      <c r="A18" s="17" t="s">
        <v>39</v>
      </c>
      <c r="B18" s="18">
        <v>786.15094269319616</v>
      </c>
      <c r="C18" s="18">
        <v>2449.5</v>
      </c>
      <c r="D18" s="18">
        <v>2456.2000000000003</v>
      </c>
      <c r="E18" s="18">
        <v>2445.6</v>
      </c>
      <c r="F18" s="18">
        <v>2460.15</v>
      </c>
      <c r="G18" s="18">
        <v>165.57499999999999</v>
      </c>
      <c r="H18" s="18">
        <v>303.76250000000005</v>
      </c>
      <c r="I18" s="18">
        <v>30.637499999999999</v>
      </c>
      <c r="J18" s="18">
        <v>7.2750000000000004</v>
      </c>
      <c r="K18" s="18">
        <v>3.5125000000000002</v>
      </c>
      <c r="L18" s="18">
        <v>25.412500000000001</v>
      </c>
      <c r="M18" s="18">
        <v>35.412500000000001</v>
      </c>
      <c r="N18" s="18">
        <v>29.949999999999996</v>
      </c>
      <c r="O18" s="18">
        <v>3.4375000000000004</v>
      </c>
    </row>
    <row r="19" spans="1:15" x14ac:dyDescent="0.25">
      <c r="A19" s="17" t="s">
        <v>41</v>
      </c>
      <c r="B19" s="18">
        <v>627.83333333333337</v>
      </c>
      <c r="C19" s="18">
        <v>14.8</v>
      </c>
      <c r="D19" s="18">
        <v>39.6</v>
      </c>
      <c r="E19" s="18">
        <v>65.599999999999994</v>
      </c>
      <c r="F19" s="18">
        <v>107.8</v>
      </c>
      <c r="G19" s="18">
        <v>9.2249999999999996</v>
      </c>
      <c r="H19" s="18">
        <v>3.8</v>
      </c>
      <c r="I19" s="18">
        <v>0.6875</v>
      </c>
      <c r="J19" s="18">
        <v>8.7499999999999994E-2</v>
      </c>
      <c r="K19" s="18">
        <v>8.7499999999999994E-2</v>
      </c>
      <c r="L19" s="18">
        <v>0.1</v>
      </c>
      <c r="M19" s="18">
        <v>2.5000000000000001E-2</v>
      </c>
      <c r="N19" s="18">
        <v>0.22500000000000001</v>
      </c>
      <c r="O19" s="18">
        <v>0</v>
      </c>
    </row>
    <row r="20" spans="1:15" x14ac:dyDescent="0.25">
      <c r="A20" s="17" t="s">
        <v>85</v>
      </c>
      <c r="B20" s="18">
        <v>0</v>
      </c>
      <c r="C20" s="18">
        <v>66</v>
      </c>
      <c r="D20" s="18">
        <v>61</v>
      </c>
      <c r="E20" s="18">
        <v>54</v>
      </c>
      <c r="F20" s="18">
        <v>39.4</v>
      </c>
      <c r="G20" s="18">
        <v>3.35</v>
      </c>
      <c r="H20" s="18">
        <v>7.2874999999999996</v>
      </c>
      <c r="I20" s="18">
        <v>0.9375</v>
      </c>
      <c r="J20" s="18">
        <v>1.2500000000000001E-2</v>
      </c>
      <c r="K20" s="18">
        <v>1.2500000000000001E-2</v>
      </c>
      <c r="L20" s="18">
        <v>0.5625</v>
      </c>
      <c r="M20" s="18">
        <v>0.47499999999999998</v>
      </c>
      <c r="N20" s="18">
        <v>1.0375000000000001</v>
      </c>
      <c r="O20" s="18">
        <v>0.1</v>
      </c>
    </row>
    <row r="21" spans="1:15" x14ac:dyDescent="0.25">
      <c r="A21" s="17" t="s">
        <v>87</v>
      </c>
      <c r="B21" s="18">
        <v>726.32966203073215</v>
      </c>
      <c r="C21" s="18">
        <v>12543.433333333332</v>
      </c>
      <c r="D21" s="18">
        <v>12185.616666666669</v>
      </c>
      <c r="E21" s="18">
        <v>11817.583333333332</v>
      </c>
      <c r="F21" s="18">
        <v>11772.766666666665</v>
      </c>
      <c r="G21" s="18">
        <v>1313.5374999999999</v>
      </c>
      <c r="H21" s="18">
        <v>1086.875</v>
      </c>
      <c r="I21" s="18">
        <v>201.42500000000001</v>
      </c>
      <c r="J21" s="18">
        <v>29.75</v>
      </c>
      <c r="K21" s="18">
        <v>16.762499999999999</v>
      </c>
      <c r="L21" s="18">
        <v>84.237499999999983</v>
      </c>
      <c r="M21" s="18">
        <v>87.28749999999998</v>
      </c>
      <c r="N21" s="18">
        <v>84.512500000000003</v>
      </c>
      <c r="O21" s="18">
        <v>50.987500000000018</v>
      </c>
    </row>
  </sheetData>
  <mergeCells count="1">
    <mergeCell ref="G2:H3"/>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workbookViewId="0">
      <selection activeCell="B74" sqref="B74:G74"/>
    </sheetView>
  </sheetViews>
  <sheetFormatPr defaultRowHeight="15" x14ac:dyDescent="0.25"/>
  <cols>
    <col min="1" max="1" width="11.85546875" bestFit="1" customWidth="1"/>
    <col min="2" max="2" width="25.28515625" bestFit="1" customWidth="1"/>
    <col min="3" max="3" width="26.28515625" bestFit="1" customWidth="1"/>
    <col min="4" max="4" width="22.5703125" bestFit="1" customWidth="1"/>
    <col min="5" max="5" width="33.85546875" bestFit="1" customWidth="1"/>
    <col min="6" max="6" width="40.5703125" bestFit="1" customWidth="1"/>
    <col min="7" max="7" width="29" bestFit="1" customWidth="1"/>
    <col min="8" max="8" width="27.85546875" bestFit="1" customWidth="1"/>
    <col min="9" max="9" width="16.140625" bestFit="1" customWidth="1"/>
    <col min="10" max="10" width="9.42578125" bestFit="1" customWidth="1"/>
  </cols>
  <sheetData>
    <row r="1" spans="1:10" x14ac:dyDescent="0.25">
      <c r="A1" s="19" t="s">
        <v>103</v>
      </c>
      <c r="B1" s="20">
        <v>3337656</v>
      </c>
      <c r="C1" s="20">
        <v>3331006</v>
      </c>
      <c r="D1" s="20">
        <v>3337649</v>
      </c>
      <c r="E1" s="21"/>
      <c r="F1" s="21"/>
      <c r="G1" s="21"/>
      <c r="H1" s="21"/>
      <c r="I1" s="21"/>
      <c r="J1" s="22">
        <v>2012</v>
      </c>
    </row>
    <row r="2" spans="1:10" x14ac:dyDescent="0.25">
      <c r="A2" s="19" t="s">
        <v>104</v>
      </c>
      <c r="B2" s="21" t="s">
        <v>73</v>
      </c>
      <c r="C2" s="21" t="s">
        <v>71</v>
      </c>
      <c r="D2" s="21" t="s">
        <v>72</v>
      </c>
      <c r="E2" s="21"/>
      <c r="F2" s="21"/>
      <c r="G2" s="21"/>
      <c r="H2" s="21"/>
      <c r="I2" s="21"/>
      <c r="J2" s="22">
        <v>2012</v>
      </c>
    </row>
    <row r="3" spans="1:10" x14ac:dyDescent="0.25">
      <c r="A3" s="19" t="s">
        <v>105</v>
      </c>
      <c r="B3" s="21">
        <v>722</v>
      </c>
      <c r="C3" s="21">
        <v>531</v>
      </c>
      <c r="D3" s="21">
        <v>569</v>
      </c>
      <c r="E3" s="21"/>
      <c r="F3" s="21"/>
      <c r="G3" s="21"/>
      <c r="H3" s="21"/>
      <c r="I3" s="21"/>
      <c r="J3" s="22">
        <v>2012</v>
      </c>
    </row>
    <row r="4" spans="1:10" x14ac:dyDescent="0.25">
      <c r="A4" s="19" t="s">
        <v>105</v>
      </c>
      <c r="B4" s="21">
        <v>710</v>
      </c>
      <c r="C4" s="21">
        <v>526</v>
      </c>
      <c r="D4" s="21">
        <v>508</v>
      </c>
      <c r="E4" s="21"/>
      <c r="F4" s="21"/>
      <c r="G4" s="21"/>
      <c r="H4" s="21"/>
      <c r="I4" s="21"/>
      <c r="J4" s="22">
        <v>2011</v>
      </c>
    </row>
    <row r="5" spans="1:10" x14ac:dyDescent="0.25">
      <c r="A5" s="19" t="s">
        <v>105</v>
      </c>
      <c r="B5" s="21">
        <v>708</v>
      </c>
      <c r="C5" s="21">
        <v>544</v>
      </c>
      <c r="D5" s="21">
        <v>544</v>
      </c>
      <c r="E5" s="21"/>
      <c r="F5" s="21"/>
      <c r="G5" s="21"/>
      <c r="H5" s="21"/>
      <c r="I5" s="21"/>
      <c r="J5" s="22">
        <v>2010</v>
      </c>
    </row>
    <row r="6" spans="1:10" x14ac:dyDescent="0.25">
      <c r="A6" s="19" t="s">
        <v>105</v>
      </c>
      <c r="B6" s="21">
        <v>668</v>
      </c>
      <c r="C6" s="21">
        <v>589</v>
      </c>
      <c r="D6" s="21">
        <v>700</v>
      </c>
      <c r="E6" s="21"/>
      <c r="F6" s="21"/>
      <c r="G6" s="21"/>
      <c r="H6" s="21"/>
      <c r="I6" s="21"/>
      <c r="J6" s="22">
        <v>2009</v>
      </c>
    </row>
    <row r="7" spans="1:10" x14ac:dyDescent="0.25">
      <c r="A7" s="19" t="s">
        <v>105</v>
      </c>
      <c r="B7" s="21">
        <v>663</v>
      </c>
      <c r="C7" s="21">
        <v>582</v>
      </c>
      <c r="D7" s="21">
        <v>647</v>
      </c>
      <c r="E7" s="21"/>
      <c r="F7" s="21"/>
      <c r="G7" s="21"/>
      <c r="H7" s="21"/>
      <c r="I7" s="21"/>
      <c r="J7" s="22">
        <v>2008</v>
      </c>
    </row>
    <row r="8" spans="1:10" ht="15.75" thickBot="1" x14ac:dyDescent="0.3">
      <c r="A8" s="23" t="s">
        <v>105</v>
      </c>
      <c r="B8" s="24"/>
      <c r="C8" s="24">
        <v>541</v>
      </c>
      <c r="D8" s="24">
        <v>822</v>
      </c>
      <c r="E8" s="24"/>
      <c r="F8" s="24"/>
      <c r="G8" s="24"/>
      <c r="H8" s="24"/>
      <c r="I8" s="24"/>
      <c r="J8" s="25">
        <v>2007</v>
      </c>
    </row>
    <row r="9" spans="1:10" x14ac:dyDescent="0.25">
      <c r="A9" s="28"/>
      <c r="B9" s="26">
        <f>AVERAGE(B3:B8)</f>
        <v>694.2</v>
      </c>
      <c r="C9" s="26">
        <f t="shared" ref="C9:D9" si="0">AVERAGE(C3:C8)</f>
        <v>552.16666666666663</v>
      </c>
      <c r="D9" s="26">
        <f t="shared" si="0"/>
        <v>631.66666666666663</v>
      </c>
      <c r="E9" s="26"/>
      <c r="F9" s="26"/>
      <c r="G9" s="26"/>
      <c r="H9" s="26"/>
      <c r="I9" s="26"/>
      <c r="J9" s="29"/>
    </row>
    <row r="10" spans="1:10" x14ac:dyDescent="0.25">
      <c r="A10" s="19" t="s">
        <v>103</v>
      </c>
      <c r="B10" s="20">
        <v>3330214</v>
      </c>
      <c r="C10" s="20">
        <v>3330974</v>
      </c>
      <c r="D10" s="20">
        <v>3330222</v>
      </c>
      <c r="E10" s="21"/>
      <c r="F10" s="21"/>
      <c r="G10" s="21"/>
      <c r="H10" s="21"/>
      <c r="I10" s="21"/>
      <c r="J10" s="22">
        <v>2012</v>
      </c>
    </row>
    <row r="11" spans="1:10" x14ac:dyDescent="0.25">
      <c r="A11" s="19" t="s">
        <v>104</v>
      </c>
      <c r="B11" s="21" t="s">
        <v>28</v>
      </c>
      <c r="C11" s="21" t="s">
        <v>31</v>
      </c>
      <c r="D11" s="21" t="s">
        <v>30</v>
      </c>
      <c r="E11" s="21"/>
      <c r="F11" s="21"/>
      <c r="G11" s="21"/>
      <c r="H11" s="21"/>
      <c r="I11" s="21"/>
      <c r="J11" s="22">
        <v>2012</v>
      </c>
    </row>
    <row r="12" spans="1:10" x14ac:dyDescent="0.25">
      <c r="A12" s="19" t="s">
        <v>105</v>
      </c>
      <c r="B12" s="21">
        <v>646</v>
      </c>
      <c r="C12" s="21">
        <v>643</v>
      </c>
      <c r="D12" s="21">
        <v>580</v>
      </c>
      <c r="E12" s="21"/>
      <c r="F12" s="21"/>
      <c r="G12" s="21"/>
      <c r="H12" s="21"/>
      <c r="I12" s="21"/>
      <c r="J12" s="22">
        <v>2012</v>
      </c>
    </row>
    <row r="13" spans="1:10" x14ac:dyDescent="0.25">
      <c r="A13" s="19" t="s">
        <v>105</v>
      </c>
      <c r="B13" s="21">
        <v>654</v>
      </c>
      <c r="C13" s="21">
        <v>602</v>
      </c>
      <c r="D13" s="21">
        <v>501</v>
      </c>
      <c r="E13" s="21"/>
      <c r="F13" s="21"/>
      <c r="G13" s="21"/>
      <c r="H13" s="21"/>
      <c r="I13" s="21"/>
      <c r="J13" s="22">
        <v>2011</v>
      </c>
    </row>
    <row r="14" spans="1:10" x14ac:dyDescent="0.25">
      <c r="A14" s="19" t="s">
        <v>105</v>
      </c>
      <c r="B14" s="21">
        <v>634</v>
      </c>
      <c r="C14" s="21">
        <v>583</v>
      </c>
      <c r="D14" s="21">
        <v>493</v>
      </c>
      <c r="E14" s="21"/>
      <c r="F14" s="21"/>
      <c r="G14" s="21"/>
      <c r="H14" s="21"/>
      <c r="I14" s="21"/>
      <c r="J14" s="22">
        <v>2010</v>
      </c>
    </row>
    <row r="15" spans="1:10" x14ac:dyDescent="0.25">
      <c r="A15" s="19" t="s">
        <v>105</v>
      </c>
      <c r="B15" s="21">
        <v>648</v>
      </c>
      <c r="C15" s="21">
        <v>614</v>
      </c>
      <c r="D15" s="21"/>
      <c r="E15" s="21"/>
      <c r="F15" s="21"/>
      <c r="G15" s="21"/>
      <c r="H15" s="21"/>
      <c r="I15" s="21"/>
      <c r="J15" s="22">
        <v>2009</v>
      </c>
    </row>
    <row r="16" spans="1:10" x14ac:dyDescent="0.25">
      <c r="A16" s="19" t="s">
        <v>105</v>
      </c>
      <c r="B16" s="21">
        <v>603</v>
      </c>
      <c r="C16" s="21">
        <v>605</v>
      </c>
      <c r="D16" s="21">
        <v>652</v>
      </c>
      <c r="E16" s="21"/>
      <c r="F16" s="21"/>
      <c r="G16" s="21"/>
      <c r="H16" s="21"/>
      <c r="I16" s="21"/>
      <c r="J16" s="22">
        <v>2008</v>
      </c>
    </row>
    <row r="17" spans="1:10" ht="15.75" thickBot="1" x14ac:dyDescent="0.3">
      <c r="A17" s="23" t="s">
        <v>105</v>
      </c>
      <c r="B17" s="24">
        <v>600</v>
      </c>
      <c r="C17" s="24">
        <v>607</v>
      </c>
      <c r="D17" s="24">
        <v>611</v>
      </c>
      <c r="E17" s="24"/>
      <c r="F17" s="24"/>
      <c r="G17" s="24"/>
      <c r="H17" s="24"/>
      <c r="I17" s="24"/>
      <c r="J17" s="25">
        <v>2007</v>
      </c>
    </row>
    <row r="18" spans="1:10" x14ac:dyDescent="0.25">
      <c r="A18" s="28"/>
      <c r="B18" s="26">
        <f>AVERAGE(B12:B17)</f>
        <v>630.83333333333337</v>
      </c>
      <c r="C18" s="26">
        <f t="shared" ref="C18:D18" si="1">AVERAGE(C12:C17)</f>
        <v>609</v>
      </c>
      <c r="D18" s="26">
        <f t="shared" si="1"/>
        <v>567.4</v>
      </c>
      <c r="E18" s="26"/>
      <c r="F18" s="26"/>
      <c r="G18" s="26"/>
      <c r="H18" s="26"/>
      <c r="I18" s="26"/>
      <c r="J18" s="29"/>
    </row>
    <row r="19" spans="1:10" x14ac:dyDescent="0.25">
      <c r="A19" s="19" t="s">
        <v>103</v>
      </c>
      <c r="B19" s="21"/>
      <c r="C19" s="20">
        <v>3330479</v>
      </c>
      <c r="D19" s="20">
        <v>3330842</v>
      </c>
      <c r="E19" s="21"/>
      <c r="F19" s="21"/>
      <c r="G19" s="21"/>
      <c r="H19" s="21"/>
      <c r="I19" s="21"/>
      <c r="J19" s="22">
        <v>2012</v>
      </c>
    </row>
    <row r="20" spans="1:10" x14ac:dyDescent="0.25">
      <c r="A20" s="19" t="s">
        <v>104</v>
      </c>
      <c r="B20" s="21"/>
      <c r="C20" s="21" t="s">
        <v>32</v>
      </c>
      <c r="D20" s="21" t="s">
        <v>34</v>
      </c>
      <c r="E20" s="21"/>
      <c r="F20" s="21"/>
      <c r="G20" s="21"/>
      <c r="H20" s="21"/>
      <c r="I20" s="21"/>
      <c r="J20" s="22">
        <v>2012</v>
      </c>
    </row>
    <row r="21" spans="1:10" x14ac:dyDescent="0.25">
      <c r="A21" s="19" t="s">
        <v>105</v>
      </c>
      <c r="B21" s="21"/>
      <c r="C21" s="21">
        <v>763</v>
      </c>
      <c r="D21" s="21">
        <v>527</v>
      </c>
      <c r="E21" s="21"/>
      <c r="F21" s="21"/>
      <c r="G21" s="21"/>
      <c r="H21" s="21"/>
      <c r="I21" s="21"/>
      <c r="J21" s="22">
        <v>2012</v>
      </c>
    </row>
    <row r="22" spans="1:10" x14ac:dyDescent="0.25">
      <c r="A22" s="19" t="s">
        <v>105</v>
      </c>
      <c r="B22" s="21"/>
      <c r="C22" s="21">
        <v>747</v>
      </c>
      <c r="D22" s="21">
        <v>651</v>
      </c>
      <c r="E22" s="21"/>
      <c r="F22" s="21"/>
      <c r="G22" s="21"/>
      <c r="H22" s="21"/>
      <c r="I22" s="21"/>
      <c r="J22" s="22">
        <v>2011</v>
      </c>
    </row>
    <row r="23" spans="1:10" x14ac:dyDescent="0.25">
      <c r="A23" s="19" t="s">
        <v>105</v>
      </c>
      <c r="B23" s="21"/>
      <c r="C23" s="21">
        <v>747</v>
      </c>
      <c r="D23" s="21">
        <v>650</v>
      </c>
      <c r="E23" s="21"/>
      <c r="F23" s="21"/>
      <c r="G23" s="21"/>
      <c r="H23" s="21"/>
      <c r="I23" s="21"/>
      <c r="J23" s="22">
        <v>2010</v>
      </c>
    </row>
    <row r="24" spans="1:10" x14ac:dyDescent="0.25">
      <c r="A24" s="19" t="s">
        <v>105</v>
      </c>
      <c r="B24" s="21"/>
      <c r="C24" s="21">
        <v>716</v>
      </c>
      <c r="D24" s="21">
        <v>573</v>
      </c>
      <c r="E24" s="21"/>
      <c r="F24" s="21"/>
      <c r="G24" s="21"/>
      <c r="H24" s="21"/>
      <c r="I24" s="21"/>
      <c r="J24" s="22">
        <v>2009</v>
      </c>
    </row>
    <row r="25" spans="1:10" x14ac:dyDescent="0.25">
      <c r="A25" s="19" t="s">
        <v>105</v>
      </c>
      <c r="B25" s="21"/>
      <c r="C25" s="21">
        <v>700</v>
      </c>
      <c r="D25" s="21">
        <v>535</v>
      </c>
      <c r="E25" s="21"/>
      <c r="F25" s="21"/>
      <c r="G25" s="21"/>
      <c r="H25" s="21"/>
      <c r="I25" s="21"/>
      <c r="J25" s="22">
        <v>2008</v>
      </c>
    </row>
    <row r="26" spans="1:10" ht="15.75" thickBot="1" x14ac:dyDescent="0.3">
      <c r="A26" s="23" t="s">
        <v>105</v>
      </c>
      <c r="B26" s="24"/>
      <c r="C26" s="24">
        <v>655</v>
      </c>
      <c r="D26" s="24">
        <v>509</v>
      </c>
      <c r="E26" s="24"/>
      <c r="F26" s="24"/>
      <c r="G26" s="24"/>
      <c r="H26" s="24"/>
      <c r="I26" s="24"/>
      <c r="J26" s="25">
        <v>2007</v>
      </c>
    </row>
    <row r="27" spans="1:10" x14ac:dyDescent="0.25">
      <c r="A27" s="28"/>
      <c r="B27" s="26"/>
      <c r="C27" s="26">
        <f>AVERAGE(C21:C26)</f>
        <v>721.33333333333337</v>
      </c>
      <c r="D27" s="26">
        <f>AVERAGE(D21:D26)</f>
        <v>574.16666666666663</v>
      </c>
      <c r="E27" s="26"/>
      <c r="F27" s="26"/>
      <c r="G27" s="26"/>
      <c r="H27" s="26"/>
      <c r="I27" s="26"/>
      <c r="J27" s="29"/>
    </row>
    <row r="28" spans="1:10" x14ac:dyDescent="0.25">
      <c r="A28" s="19" t="s">
        <v>104</v>
      </c>
      <c r="B28" s="21" t="s">
        <v>49</v>
      </c>
      <c r="C28" s="21" t="s">
        <v>106</v>
      </c>
      <c r="D28" s="21" t="s">
        <v>47</v>
      </c>
      <c r="E28" s="21" t="s">
        <v>51</v>
      </c>
      <c r="F28" s="21" t="s">
        <v>107</v>
      </c>
      <c r="G28" s="21" t="s">
        <v>52</v>
      </c>
      <c r="H28" s="21" t="s">
        <v>55</v>
      </c>
      <c r="I28" s="21" t="s">
        <v>56</v>
      </c>
      <c r="J28" s="22">
        <v>2012</v>
      </c>
    </row>
    <row r="29" spans="1:10" x14ac:dyDescent="0.25">
      <c r="A29" s="19" t="s">
        <v>105</v>
      </c>
      <c r="B29" s="21">
        <v>545</v>
      </c>
      <c r="C29" s="21">
        <v>715</v>
      </c>
      <c r="D29" s="21">
        <v>735</v>
      </c>
      <c r="E29" s="21">
        <v>708</v>
      </c>
      <c r="F29" s="21">
        <v>742</v>
      </c>
      <c r="G29" s="21">
        <v>756</v>
      </c>
      <c r="H29" s="21">
        <v>709</v>
      </c>
      <c r="I29" s="21">
        <v>744</v>
      </c>
      <c r="J29" s="22">
        <v>2012</v>
      </c>
    </row>
    <row r="30" spans="1:10" x14ac:dyDescent="0.25">
      <c r="A30" s="19" t="s">
        <v>105</v>
      </c>
      <c r="B30" s="21">
        <v>561</v>
      </c>
      <c r="C30" s="21" t="s">
        <v>108</v>
      </c>
      <c r="D30" s="21">
        <v>736</v>
      </c>
      <c r="E30" s="21">
        <v>672</v>
      </c>
      <c r="F30" s="21">
        <v>730</v>
      </c>
      <c r="G30" s="21">
        <v>762</v>
      </c>
      <c r="H30" s="21">
        <v>704</v>
      </c>
      <c r="I30" s="21">
        <v>727</v>
      </c>
      <c r="J30" s="22">
        <v>2011</v>
      </c>
    </row>
    <row r="31" spans="1:10" x14ac:dyDescent="0.25">
      <c r="A31" s="19" t="s">
        <v>105</v>
      </c>
      <c r="B31" s="21">
        <v>627</v>
      </c>
      <c r="C31" s="21" t="s">
        <v>109</v>
      </c>
      <c r="D31" s="21">
        <v>727</v>
      </c>
      <c r="E31" s="21">
        <v>644</v>
      </c>
      <c r="F31" s="21">
        <v>755</v>
      </c>
      <c r="G31" s="21">
        <v>755</v>
      </c>
      <c r="H31" s="21">
        <v>705</v>
      </c>
      <c r="I31" s="21">
        <v>732</v>
      </c>
      <c r="J31" s="22">
        <v>2010</v>
      </c>
    </row>
    <row r="32" spans="1:10" x14ac:dyDescent="0.25">
      <c r="A32" s="19" t="s">
        <v>105</v>
      </c>
      <c r="B32" s="21">
        <v>521</v>
      </c>
      <c r="C32" s="21"/>
      <c r="D32" s="21">
        <v>700</v>
      </c>
      <c r="E32" s="21">
        <v>633</v>
      </c>
      <c r="F32" s="21">
        <v>766</v>
      </c>
      <c r="G32" s="21">
        <v>758</v>
      </c>
      <c r="H32" s="21">
        <v>701</v>
      </c>
      <c r="I32" s="21">
        <v>728</v>
      </c>
      <c r="J32" s="22">
        <v>2009</v>
      </c>
    </row>
    <row r="33" spans="1:10" x14ac:dyDescent="0.25">
      <c r="A33" s="19" t="s">
        <v>105</v>
      </c>
      <c r="B33" s="21">
        <v>592</v>
      </c>
      <c r="C33" s="21"/>
      <c r="D33" s="21">
        <v>713</v>
      </c>
      <c r="E33" s="21">
        <v>648</v>
      </c>
      <c r="F33" s="21"/>
      <c r="G33" s="21">
        <v>754</v>
      </c>
      <c r="H33" s="21">
        <v>675</v>
      </c>
      <c r="I33" s="21">
        <v>711</v>
      </c>
      <c r="J33" s="22">
        <v>2008</v>
      </c>
    </row>
    <row r="34" spans="1:10" ht="15.75" thickBot="1" x14ac:dyDescent="0.3">
      <c r="A34" s="23" t="s">
        <v>105</v>
      </c>
      <c r="B34" s="24">
        <v>579</v>
      </c>
      <c r="C34" s="24"/>
      <c r="D34" s="24">
        <v>704</v>
      </c>
      <c r="E34" s="24">
        <v>633</v>
      </c>
      <c r="F34" s="24"/>
      <c r="G34" s="24">
        <v>735</v>
      </c>
      <c r="H34" s="24"/>
      <c r="I34" s="24">
        <v>681</v>
      </c>
      <c r="J34" s="25">
        <v>2007</v>
      </c>
    </row>
    <row r="35" spans="1:10" x14ac:dyDescent="0.25">
      <c r="A35" s="28"/>
      <c r="B35" s="26">
        <f>AVERAGE(B29:B34)</f>
        <v>570.83333333333337</v>
      </c>
      <c r="C35" s="26">
        <f t="shared" ref="C35:I35" si="2">AVERAGE(C29:C34)</f>
        <v>715</v>
      </c>
      <c r="D35" s="26">
        <f t="shared" si="2"/>
        <v>719.16666666666663</v>
      </c>
      <c r="E35" s="26">
        <f t="shared" si="2"/>
        <v>656.33333333333337</v>
      </c>
      <c r="F35" s="26">
        <f t="shared" si="2"/>
        <v>748.25</v>
      </c>
      <c r="G35" s="26">
        <f t="shared" si="2"/>
        <v>753.33333333333337</v>
      </c>
      <c r="H35" s="26">
        <f t="shared" si="2"/>
        <v>698.8</v>
      </c>
      <c r="I35" s="26">
        <f t="shared" si="2"/>
        <v>720.5</v>
      </c>
      <c r="J35" s="29"/>
    </row>
    <row r="36" spans="1:10" x14ac:dyDescent="0.25">
      <c r="A36" s="19" t="s">
        <v>103</v>
      </c>
      <c r="B36" s="20">
        <v>3332350</v>
      </c>
      <c r="C36" s="20">
        <v>116343</v>
      </c>
      <c r="D36" s="20">
        <v>107920</v>
      </c>
      <c r="E36" s="20">
        <v>3330115</v>
      </c>
      <c r="F36" s="20">
        <v>124859</v>
      </c>
      <c r="G36" s="20">
        <v>3330487</v>
      </c>
      <c r="H36" s="21"/>
      <c r="I36" s="21"/>
      <c r="J36" s="22">
        <v>2012</v>
      </c>
    </row>
    <row r="37" spans="1:10" x14ac:dyDescent="0.25">
      <c r="A37" s="19"/>
      <c r="B37" s="20"/>
      <c r="C37" s="20"/>
      <c r="D37" s="20"/>
      <c r="E37" s="20"/>
      <c r="F37" s="20"/>
      <c r="G37" s="20"/>
      <c r="H37" s="21"/>
      <c r="I37" s="21"/>
      <c r="J37" s="22"/>
    </row>
    <row r="38" spans="1:10" x14ac:dyDescent="0.25">
      <c r="A38" s="19" t="s">
        <v>104</v>
      </c>
      <c r="B38" s="21" t="s">
        <v>37</v>
      </c>
      <c r="C38" s="21" t="s">
        <v>43</v>
      </c>
      <c r="D38" s="21" t="s">
        <v>42</v>
      </c>
      <c r="E38" s="21" t="s">
        <v>40</v>
      </c>
      <c r="F38" s="21" t="s">
        <v>44</v>
      </c>
      <c r="G38" s="21" t="s">
        <v>35</v>
      </c>
      <c r="H38" s="21"/>
      <c r="I38" s="21"/>
      <c r="J38" s="22">
        <v>2012</v>
      </c>
    </row>
    <row r="39" spans="1:10" x14ac:dyDescent="0.25">
      <c r="A39" s="19" t="s">
        <v>105</v>
      </c>
      <c r="B39" s="21">
        <v>760</v>
      </c>
      <c r="C39" s="21">
        <v>597</v>
      </c>
      <c r="D39" s="21">
        <v>762</v>
      </c>
      <c r="E39" s="21">
        <v>619</v>
      </c>
      <c r="F39" s="21">
        <v>709</v>
      </c>
      <c r="G39" s="21">
        <v>759</v>
      </c>
      <c r="H39" s="21"/>
      <c r="I39" s="21"/>
      <c r="J39" s="22">
        <v>2012</v>
      </c>
    </row>
    <row r="40" spans="1:10" x14ac:dyDescent="0.25">
      <c r="A40" s="19" t="s">
        <v>105</v>
      </c>
      <c r="B40" s="21">
        <v>760</v>
      </c>
      <c r="C40" s="21">
        <v>626</v>
      </c>
      <c r="D40" s="21">
        <v>751</v>
      </c>
      <c r="E40" s="21">
        <v>628</v>
      </c>
      <c r="F40" s="21"/>
      <c r="G40" s="21">
        <v>749</v>
      </c>
      <c r="H40" s="21"/>
      <c r="I40" s="21"/>
      <c r="J40" s="22">
        <v>2011</v>
      </c>
    </row>
    <row r="41" spans="1:10" x14ac:dyDescent="0.25">
      <c r="A41" s="19" t="s">
        <v>105</v>
      </c>
      <c r="B41" s="21">
        <v>776</v>
      </c>
      <c r="C41" s="21">
        <v>615</v>
      </c>
      <c r="D41" s="21">
        <v>788</v>
      </c>
      <c r="E41" s="21">
        <v>738</v>
      </c>
      <c r="F41" s="21"/>
      <c r="G41" s="21">
        <v>782</v>
      </c>
      <c r="H41" s="21"/>
      <c r="I41" s="21"/>
      <c r="J41" s="22">
        <v>2010</v>
      </c>
    </row>
    <row r="42" spans="1:10" x14ac:dyDescent="0.25">
      <c r="A42" s="19" t="s">
        <v>105</v>
      </c>
      <c r="B42" s="21">
        <v>760</v>
      </c>
      <c r="C42" s="21">
        <v>645</v>
      </c>
      <c r="D42" s="21">
        <v>720</v>
      </c>
      <c r="E42" s="21">
        <v>600</v>
      </c>
      <c r="F42" s="21"/>
      <c r="G42" s="21">
        <v>762</v>
      </c>
      <c r="H42" s="21"/>
      <c r="I42" s="21"/>
      <c r="J42" s="22">
        <v>2009</v>
      </c>
    </row>
    <row r="43" spans="1:10" x14ac:dyDescent="0.25">
      <c r="A43" s="19" t="s">
        <v>105</v>
      </c>
      <c r="B43" s="21">
        <v>744</v>
      </c>
      <c r="C43" s="21">
        <v>564</v>
      </c>
      <c r="D43" s="21">
        <v>705</v>
      </c>
      <c r="E43" s="21">
        <v>638</v>
      </c>
      <c r="F43" s="21"/>
      <c r="G43" s="21">
        <v>762</v>
      </c>
      <c r="H43" s="21"/>
      <c r="I43" s="21"/>
      <c r="J43" s="22">
        <v>2008</v>
      </c>
    </row>
    <row r="44" spans="1:10" ht="15.75" thickBot="1" x14ac:dyDescent="0.3">
      <c r="A44" s="23" t="s">
        <v>105</v>
      </c>
      <c r="B44" s="24">
        <v>707</v>
      </c>
      <c r="C44" s="24"/>
      <c r="D44" s="24">
        <v>684</v>
      </c>
      <c r="E44" s="24">
        <v>544</v>
      </c>
      <c r="F44" s="24"/>
      <c r="G44" s="24">
        <v>712</v>
      </c>
      <c r="H44" s="24"/>
      <c r="I44" s="24"/>
      <c r="J44" s="25">
        <v>2007</v>
      </c>
    </row>
    <row r="45" spans="1:10" x14ac:dyDescent="0.25">
      <c r="A45" s="32"/>
      <c r="B45" s="26">
        <f>AVERAGE(B39:B44)</f>
        <v>751.16666666666663</v>
      </c>
      <c r="C45" s="26">
        <f t="shared" ref="C45:H45" si="3">AVERAGE(C39:C44)</f>
        <v>609.4</v>
      </c>
      <c r="D45" s="26">
        <f t="shared" si="3"/>
        <v>735</v>
      </c>
      <c r="E45" s="26">
        <f t="shared" si="3"/>
        <v>627.83333333333337</v>
      </c>
      <c r="F45" s="26">
        <f t="shared" si="3"/>
        <v>709</v>
      </c>
      <c r="G45" s="26">
        <f t="shared" si="3"/>
        <v>754.33333333333337</v>
      </c>
      <c r="H45" s="26" t="e">
        <f t="shared" si="3"/>
        <v>#DIV/0!</v>
      </c>
      <c r="I45" s="26"/>
      <c r="J45" s="33"/>
    </row>
    <row r="46" spans="1:10" x14ac:dyDescent="0.25">
      <c r="A46" s="21" t="s">
        <v>103</v>
      </c>
      <c r="B46" s="20">
        <v>3330644</v>
      </c>
      <c r="C46" s="20">
        <v>118794</v>
      </c>
      <c r="D46" s="20">
        <v>3330529</v>
      </c>
      <c r="E46" s="20">
        <v>102079</v>
      </c>
      <c r="F46" s="20">
        <v>100420</v>
      </c>
      <c r="G46" s="20"/>
      <c r="H46" s="20"/>
      <c r="I46" s="20"/>
      <c r="J46" s="20">
        <v>2012</v>
      </c>
    </row>
    <row r="47" spans="1:10" x14ac:dyDescent="0.25">
      <c r="A47" s="21"/>
      <c r="B47" s="20"/>
      <c r="C47" s="20"/>
      <c r="D47" s="20"/>
      <c r="E47" s="20"/>
      <c r="F47" s="20"/>
      <c r="G47" s="20"/>
      <c r="H47" s="20"/>
      <c r="I47" s="20"/>
      <c r="J47" s="20"/>
    </row>
    <row r="48" spans="1:10" x14ac:dyDescent="0.25">
      <c r="A48" s="21" t="s">
        <v>104</v>
      </c>
      <c r="B48" s="21" t="s">
        <v>60</v>
      </c>
      <c r="C48" s="21" t="s">
        <v>57</v>
      </c>
      <c r="D48" s="21" t="s">
        <v>59</v>
      </c>
      <c r="E48" s="21" t="s">
        <v>62</v>
      </c>
      <c r="F48" s="21" t="s">
        <v>61</v>
      </c>
      <c r="G48" s="21"/>
      <c r="H48" s="21"/>
      <c r="I48" s="21"/>
      <c r="J48" s="20">
        <v>2012</v>
      </c>
    </row>
    <row r="49" spans="1:10" x14ac:dyDescent="0.25">
      <c r="A49" s="21" t="s">
        <v>105</v>
      </c>
      <c r="B49" s="21">
        <v>559</v>
      </c>
      <c r="C49" s="21">
        <v>819</v>
      </c>
      <c r="D49" s="21">
        <v>848</v>
      </c>
      <c r="E49" s="21">
        <v>700</v>
      </c>
      <c r="F49" s="21">
        <v>837</v>
      </c>
      <c r="G49" s="21"/>
      <c r="H49" s="21"/>
      <c r="I49" s="21"/>
      <c r="J49" s="20">
        <v>2012</v>
      </c>
    </row>
    <row r="50" spans="1:10" x14ac:dyDescent="0.25">
      <c r="A50" s="21" t="s">
        <v>105</v>
      </c>
      <c r="B50" s="21">
        <v>612</v>
      </c>
      <c r="C50" s="21">
        <v>811</v>
      </c>
      <c r="D50" s="21">
        <v>833</v>
      </c>
      <c r="E50" s="21">
        <v>748</v>
      </c>
      <c r="F50" s="21">
        <v>823</v>
      </c>
      <c r="G50" s="21"/>
      <c r="H50" s="21"/>
      <c r="I50" s="21"/>
      <c r="J50" s="20">
        <v>2011</v>
      </c>
    </row>
    <row r="51" spans="1:10" x14ac:dyDescent="0.25">
      <c r="A51" s="21" t="s">
        <v>105</v>
      </c>
      <c r="B51" s="21">
        <v>736</v>
      </c>
      <c r="C51" s="21">
        <v>819</v>
      </c>
      <c r="D51" s="21">
        <v>823</v>
      </c>
      <c r="E51" s="21">
        <v>729</v>
      </c>
      <c r="F51" s="21">
        <v>819</v>
      </c>
      <c r="G51" s="21"/>
      <c r="H51" s="21"/>
      <c r="I51" s="21"/>
      <c r="J51" s="20">
        <v>2010</v>
      </c>
    </row>
    <row r="52" spans="1:10" x14ac:dyDescent="0.25">
      <c r="A52" s="21" t="s">
        <v>105</v>
      </c>
      <c r="B52" s="21">
        <v>712</v>
      </c>
      <c r="C52" s="21"/>
      <c r="D52" s="21">
        <v>808</v>
      </c>
      <c r="E52" s="21">
        <v>831</v>
      </c>
      <c r="F52" s="21">
        <v>804</v>
      </c>
      <c r="G52" s="21"/>
      <c r="H52" s="21"/>
      <c r="I52" s="21"/>
      <c r="J52" s="20">
        <v>2009</v>
      </c>
    </row>
    <row r="53" spans="1:10" x14ac:dyDescent="0.25">
      <c r="A53" s="21" t="s">
        <v>105</v>
      </c>
      <c r="B53" s="21">
        <v>590</v>
      </c>
      <c r="C53" s="21"/>
      <c r="D53" s="21">
        <v>779</v>
      </c>
      <c r="E53" s="21">
        <v>777</v>
      </c>
      <c r="F53" s="21">
        <v>790</v>
      </c>
      <c r="G53" s="21"/>
      <c r="H53" s="21"/>
      <c r="I53" s="21"/>
      <c r="J53" s="20">
        <v>2008</v>
      </c>
    </row>
    <row r="54" spans="1:10" x14ac:dyDescent="0.25">
      <c r="A54" s="26" t="s">
        <v>105</v>
      </c>
      <c r="B54" s="26">
        <v>583</v>
      </c>
      <c r="C54" s="26"/>
      <c r="D54" s="26">
        <v>764</v>
      </c>
      <c r="E54" s="26">
        <v>726</v>
      </c>
      <c r="F54" s="26">
        <v>768</v>
      </c>
      <c r="G54" s="26"/>
      <c r="H54" s="26"/>
      <c r="I54" s="26"/>
      <c r="J54" s="27">
        <v>2007</v>
      </c>
    </row>
    <row r="55" spans="1:10" x14ac:dyDescent="0.25">
      <c r="A55" s="32"/>
      <c r="B55" s="26">
        <f>AVERAGE(B49:B54)</f>
        <v>632</v>
      </c>
      <c r="C55" s="26">
        <f t="shared" ref="C55:F55" si="4">AVERAGE(C49:C54)</f>
        <v>816.33333333333337</v>
      </c>
      <c r="D55" s="26">
        <f t="shared" si="4"/>
        <v>809.16666666666663</v>
      </c>
      <c r="E55" s="26">
        <f t="shared" si="4"/>
        <v>751.83333333333337</v>
      </c>
      <c r="F55" s="26">
        <f t="shared" si="4"/>
        <v>806.83333333333337</v>
      </c>
      <c r="G55" s="26"/>
      <c r="H55" s="26"/>
      <c r="I55" s="26"/>
      <c r="J55" s="33"/>
    </row>
    <row r="56" spans="1:10" x14ac:dyDescent="0.25">
      <c r="A56" s="19" t="s">
        <v>103</v>
      </c>
      <c r="B56" s="20">
        <v>101170</v>
      </c>
      <c r="C56" s="20">
        <v>3330693</v>
      </c>
      <c r="D56" s="20">
        <v>113191</v>
      </c>
      <c r="E56" s="20">
        <v>3330727</v>
      </c>
      <c r="F56" s="20">
        <v>3335973</v>
      </c>
      <c r="G56" s="20">
        <v>3330172</v>
      </c>
      <c r="H56" s="20">
        <v>3330776</v>
      </c>
      <c r="I56" s="21"/>
      <c r="J56" s="22">
        <v>2012</v>
      </c>
    </row>
    <row r="57" spans="1:10" x14ac:dyDescent="0.25">
      <c r="A57" s="19"/>
      <c r="B57" s="20"/>
      <c r="C57" s="20"/>
      <c r="D57" s="20"/>
      <c r="E57" s="20"/>
      <c r="F57" s="20"/>
      <c r="G57" s="20"/>
      <c r="H57" s="20"/>
      <c r="I57" s="21"/>
      <c r="J57" s="22"/>
    </row>
    <row r="58" spans="1:10" x14ac:dyDescent="0.25">
      <c r="A58" s="19" t="s">
        <v>104</v>
      </c>
      <c r="B58" s="21" t="s">
        <v>63</v>
      </c>
      <c r="C58" s="21" t="s">
        <v>66</v>
      </c>
      <c r="D58" s="21" t="s">
        <v>77</v>
      </c>
      <c r="E58" s="21" t="s">
        <v>75</v>
      </c>
      <c r="F58" s="21" t="s">
        <v>68</v>
      </c>
      <c r="G58" s="21" t="s">
        <v>65</v>
      </c>
      <c r="H58" s="21" t="s">
        <v>67</v>
      </c>
      <c r="I58" s="21"/>
      <c r="J58" s="22">
        <v>2012</v>
      </c>
    </row>
    <row r="59" spans="1:10" x14ac:dyDescent="0.25">
      <c r="A59" s="19" t="s">
        <v>105</v>
      </c>
      <c r="B59" s="21">
        <v>856</v>
      </c>
      <c r="C59" s="21">
        <v>653</v>
      </c>
      <c r="D59" s="21">
        <v>762</v>
      </c>
      <c r="E59" s="21">
        <v>815</v>
      </c>
      <c r="F59" s="21">
        <v>691</v>
      </c>
      <c r="G59" s="21">
        <v>629</v>
      </c>
      <c r="H59" s="21">
        <v>451</v>
      </c>
      <c r="I59" s="21"/>
      <c r="J59" s="22">
        <v>2012</v>
      </c>
    </row>
    <row r="60" spans="1:10" x14ac:dyDescent="0.25">
      <c r="A60" s="19" t="s">
        <v>105</v>
      </c>
      <c r="B60" s="21">
        <v>824</v>
      </c>
      <c r="C60" s="21">
        <v>630</v>
      </c>
      <c r="D60" s="21">
        <v>765</v>
      </c>
      <c r="E60" s="21">
        <v>819</v>
      </c>
      <c r="F60" s="21">
        <v>689</v>
      </c>
      <c r="G60" s="21">
        <v>570</v>
      </c>
      <c r="H60" s="21">
        <v>414</v>
      </c>
      <c r="I60" s="21"/>
      <c r="J60" s="22">
        <v>2011</v>
      </c>
    </row>
    <row r="61" spans="1:10" x14ac:dyDescent="0.25">
      <c r="A61" s="19" t="s">
        <v>105</v>
      </c>
      <c r="B61" s="21">
        <v>756</v>
      </c>
      <c r="C61" s="21">
        <v>625</v>
      </c>
      <c r="D61" s="21">
        <v>756</v>
      </c>
      <c r="E61" s="21">
        <v>799</v>
      </c>
      <c r="F61" s="21">
        <v>677</v>
      </c>
      <c r="G61" s="21">
        <v>725</v>
      </c>
      <c r="H61" s="21">
        <v>409</v>
      </c>
      <c r="I61" s="21"/>
      <c r="J61" s="22">
        <v>2010</v>
      </c>
    </row>
    <row r="62" spans="1:10" x14ac:dyDescent="0.25">
      <c r="A62" s="19" t="s">
        <v>105</v>
      </c>
      <c r="B62" s="21">
        <v>760</v>
      </c>
      <c r="C62" s="21">
        <v>566</v>
      </c>
      <c r="D62" s="21">
        <v>709</v>
      </c>
      <c r="E62" s="21">
        <v>768</v>
      </c>
      <c r="F62" s="21">
        <v>647</v>
      </c>
      <c r="G62" s="21">
        <v>603</v>
      </c>
      <c r="H62" s="21">
        <v>439</v>
      </c>
      <c r="I62" s="21"/>
      <c r="J62" s="22">
        <v>2009</v>
      </c>
    </row>
    <row r="63" spans="1:10" x14ac:dyDescent="0.25">
      <c r="A63" s="19" t="s">
        <v>105</v>
      </c>
      <c r="B63" s="21">
        <v>754</v>
      </c>
      <c r="C63" s="21">
        <v>617</v>
      </c>
      <c r="D63" s="21">
        <v>679</v>
      </c>
      <c r="E63" s="21">
        <v>761</v>
      </c>
      <c r="F63" s="21">
        <v>639</v>
      </c>
      <c r="G63" s="21">
        <v>534</v>
      </c>
      <c r="H63" s="21">
        <v>437</v>
      </c>
      <c r="I63" s="21"/>
      <c r="J63" s="22">
        <v>2008</v>
      </c>
    </row>
    <row r="64" spans="1:10" ht="15.75" thickBot="1" x14ac:dyDescent="0.3">
      <c r="A64" s="23" t="s">
        <v>105</v>
      </c>
      <c r="B64" s="24"/>
      <c r="C64" s="24">
        <v>607</v>
      </c>
      <c r="D64" s="24"/>
      <c r="E64" s="24">
        <v>740</v>
      </c>
      <c r="F64" s="24">
        <v>624</v>
      </c>
      <c r="G64" s="24">
        <v>514</v>
      </c>
      <c r="H64" s="24">
        <v>458</v>
      </c>
      <c r="I64" s="24"/>
      <c r="J64" s="25">
        <v>2007</v>
      </c>
    </row>
    <row r="65" spans="1:10" x14ac:dyDescent="0.25">
      <c r="A65" s="28"/>
      <c r="B65" s="26">
        <f>AVERAGE(B59:B64)</f>
        <v>790</v>
      </c>
      <c r="C65" s="26">
        <f t="shared" ref="C65:H65" si="5">AVERAGE(C59:C64)</f>
        <v>616.33333333333337</v>
      </c>
      <c r="D65" s="26">
        <f t="shared" si="5"/>
        <v>734.2</v>
      </c>
      <c r="E65" s="26">
        <f t="shared" si="5"/>
        <v>783.66666666666663</v>
      </c>
      <c r="F65" s="26">
        <f t="shared" si="5"/>
        <v>661.16666666666663</v>
      </c>
      <c r="G65" s="26">
        <f t="shared" si="5"/>
        <v>595.83333333333337</v>
      </c>
      <c r="H65" s="26">
        <f t="shared" si="5"/>
        <v>434.66666666666669</v>
      </c>
      <c r="I65" s="26"/>
      <c r="J65" s="29"/>
    </row>
    <row r="66" spans="1:10" x14ac:dyDescent="0.25">
      <c r="A66" s="19" t="s">
        <v>103</v>
      </c>
      <c r="B66" s="20">
        <v>121251</v>
      </c>
      <c r="C66" s="20">
        <v>3330743</v>
      </c>
      <c r="D66" s="20">
        <v>105734</v>
      </c>
      <c r="E66" s="20">
        <v>3330495</v>
      </c>
      <c r="F66" s="20">
        <v>3330636</v>
      </c>
      <c r="G66" s="20">
        <v>3330370</v>
      </c>
      <c r="H66" s="20"/>
      <c r="I66" s="21"/>
      <c r="J66" s="22">
        <v>2012</v>
      </c>
    </row>
    <row r="67" spans="1:10" x14ac:dyDescent="0.25">
      <c r="A67" s="19" t="s">
        <v>104</v>
      </c>
      <c r="B67" s="21" t="s">
        <v>110</v>
      </c>
      <c r="C67" s="21" t="s">
        <v>79</v>
      </c>
      <c r="D67" s="21" t="s">
        <v>80</v>
      </c>
      <c r="E67" s="21" t="s">
        <v>81</v>
      </c>
      <c r="F67" s="21" t="s">
        <v>111</v>
      </c>
      <c r="G67" s="21" t="s">
        <v>38</v>
      </c>
      <c r="H67" s="21"/>
      <c r="I67" s="21"/>
      <c r="J67" s="22">
        <v>2012</v>
      </c>
    </row>
    <row r="68" spans="1:10" x14ac:dyDescent="0.25">
      <c r="A68" s="19" t="s">
        <v>105</v>
      </c>
      <c r="B68" s="21">
        <v>770</v>
      </c>
      <c r="C68" s="21">
        <v>835</v>
      </c>
      <c r="D68" s="21">
        <v>850</v>
      </c>
      <c r="E68" s="21">
        <v>654</v>
      </c>
      <c r="F68" s="21">
        <v>759</v>
      </c>
      <c r="G68" s="21">
        <v>814</v>
      </c>
      <c r="H68" s="21"/>
      <c r="I68" s="21"/>
      <c r="J68" s="22">
        <v>2012</v>
      </c>
    </row>
    <row r="69" spans="1:10" x14ac:dyDescent="0.25">
      <c r="A69" s="19" t="s">
        <v>105</v>
      </c>
      <c r="B69" s="21">
        <v>793</v>
      </c>
      <c r="C69" s="21">
        <v>819</v>
      </c>
      <c r="D69" s="21">
        <v>853</v>
      </c>
      <c r="E69" s="21">
        <v>578</v>
      </c>
      <c r="F69" s="21">
        <v>760</v>
      </c>
      <c r="G69" s="21">
        <v>808</v>
      </c>
      <c r="H69" s="21"/>
      <c r="I69" s="21"/>
      <c r="J69" s="22">
        <v>2011</v>
      </c>
    </row>
    <row r="70" spans="1:10" x14ac:dyDescent="0.25">
      <c r="A70" s="19" t="s">
        <v>105</v>
      </c>
      <c r="B70" s="21"/>
      <c r="C70" s="21">
        <v>815</v>
      </c>
      <c r="D70" s="21">
        <v>847</v>
      </c>
      <c r="E70" s="21">
        <v>545</v>
      </c>
      <c r="F70" s="21">
        <v>757</v>
      </c>
      <c r="G70" s="21">
        <v>805</v>
      </c>
      <c r="H70" s="21"/>
      <c r="I70" s="21"/>
      <c r="J70" s="22">
        <v>2010</v>
      </c>
    </row>
    <row r="71" spans="1:10" x14ac:dyDescent="0.25">
      <c r="A71" s="19" t="s">
        <v>105</v>
      </c>
      <c r="B71" s="21"/>
      <c r="C71" s="21">
        <v>784</v>
      </c>
      <c r="D71" s="21">
        <v>831</v>
      </c>
      <c r="E71" s="21">
        <v>519</v>
      </c>
      <c r="F71" s="21">
        <v>684</v>
      </c>
      <c r="G71" s="21">
        <v>802</v>
      </c>
      <c r="H71" s="21"/>
      <c r="I71" s="21"/>
      <c r="J71" s="22">
        <v>2009</v>
      </c>
    </row>
    <row r="72" spans="1:10" x14ac:dyDescent="0.25">
      <c r="A72" s="19" t="s">
        <v>105</v>
      </c>
      <c r="B72" s="21"/>
      <c r="C72" s="21">
        <v>773</v>
      </c>
      <c r="D72" s="21">
        <v>812</v>
      </c>
      <c r="E72" s="21">
        <v>571</v>
      </c>
      <c r="F72" s="21">
        <v>725</v>
      </c>
      <c r="G72" s="21">
        <v>772</v>
      </c>
      <c r="H72" s="21"/>
      <c r="I72" s="21"/>
      <c r="J72" s="22">
        <v>2008</v>
      </c>
    </row>
    <row r="73" spans="1:10" ht="15.75" thickBot="1" x14ac:dyDescent="0.3">
      <c r="A73" s="23" t="s">
        <v>105</v>
      </c>
      <c r="B73" s="24"/>
      <c r="C73" s="24">
        <v>765</v>
      </c>
      <c r="D73" s="24">
        <v>789</v>
      </c>
      <c r="E73" s="24">
        <v>607</v>
      </c>
      <c r="F73" s="24">
        <v>682</v>
      </c>
      <c r="G73" s="24">
        <v>751</v>
      </c>
      <c r="H73" s="24"/>
      <c r="I73" s="24"/>
      <c r="J73" s="25">
        <v>2007</v>
      </c>
    </row>
    <row r="74" spans="1:10" x14ac:dyDescent="0.25">
      <c r="A74" s="30"/>
      <c r="B74" s="30">
        <f>AVERAGE(B68:B73)</f>
        <v>781.5</v>
      </c>
      <c r="C74" s="30">
        <f t="shared" ref="C74:G74" si="6">AVERAGE(C68:C73)</f>
        <v>798.5</v>
      </c>
      <c r="D74" s="30">
        <f t="shared" si="6"/>
        <v>830.33333333333337</v>
      </c>
      <c r="E74" s="30">
        <f t="shared" si="6"/>
        <v>579</v>
      </c>
      <c r="F74" s="30">
        <f t="shared" si="6"/>
        <v>727.83333333333337</v>
      </c>
      <c r="G74" s="30">
        <f t="shared" si="6"/>
        <v>792</v>
      </c>
      <c r="H74" s="30"/>
      <c r="I74" s="30"/>
      <c r="J74"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workbookViewId="0"/>
  </sheetViews>
  <sheetFormatPr defaultRowHeight="15" x14ac:dyDescent="0.25"/>
  <cols>
    <col min="1" max="1" width="26.140625" bestFit="1" customWidth="1"/>
    <col min="2" max="2" width="4" bestFit="1" customWidth="1"/>
  </cols>
  <sheetData>
    <row r="1" spans="1:2" x14ac:dyDescent="0.25">
      <c r="A1" t="s">
        <v>113</v>
      </c>
      <c r="B1" t="s">
        <v>114</v>
      </c>
    </row>
    <row r="2" spans="1:2" x14ac:dyDescent="0.25">
      <c r="A2">
        <v>3337656</v>
      </c>
      <c r="B2" s="34">
        <v>694.2</v>
      </c>
    </row>
    <row r="3" spans="1:2" x14ac:dyDescent="0.25">
      <c r="A3">
        <v>3331006</v>
      </c>
      <c r="B3" s="34">
        <v>552.16666666666663</v>
      </c>
    </row>
    <row r="4" spans="1:2" x14ac:dyDescent="0.25">
      <c r="A4">
        <v>3337649</v>
      </c>
      <c r="B4" s="34">
        <v>631.66666666666663</v>
      </c>
    </row>
    <row r="5" spans="1:2" x14ac:dyDescent="0.25">
      <c r="A5" s="20">
        <v>3330214</v>
      </c>
      <c r="B5">
        <v>630.83333333333337</v>
      </c>
    </row>
    <row r="6" spans="1:2" x14ac:dyDescent="0.25">
      <c r="A6" s="20">
        <v>3330974</v>
      </c>
      <c r="B6">
        <v>609</v>
      </c>
    </row>
    <row r="7" spans="1:2" x14ac:dyDescent="0.25">
      <c r="A7" s="20">
        <v>3330222</v>
      </c>
      <c r="B7">
        <v>567.4</v>
      </c>
    </row>
    <row r="8" spans="1:2" x14ac:dyDescent="0.25">
      <c r="A8" s="20">
        <v>3330479</v>
      </c>
      <c r="B8">
        <v>721.33333333333337</v>
      </c>
    </row>
    <row r="9" spans="1:2" x14ac:dyDescent="0.25">
      <c r="A9" s="20">
        <v>3330842</v>
      </c>
      <c r="B9">
        <v>574.16666666666663</v>
      </c>
    </row>
    <row r="10" spans="1:2" x14ac:dyDescent="0.25">
      <c r="A10" s="20">
        <v>3330065</v>
      </c>
      <c r="B10">
        <v>570.83333333333337</v>
      </c>
    </row>
    <row r="11" spans="1:2" x14ac:dyDescent="0.25">
      <c r="A11" s="20">
        <v>107631</v>
      </c>
      <c r="B11">
        <v>715</v>
      </c>
    </row>
    <row r="12" spans="1:2" x14ac:dyDescent="0.25">
      <c r="A12" s="20">
        <v>106716</v>
      </c>
      <c r="B12">
        <v>719.16666666666663</v>
      </c>
    </row>
    <row r="13" spans="1:2" x14ac:dyDescent="0.25">
      <c r="A13" s="20">
        <v>3330503</v>
      </c>
      <c r="B13">
        <v>656.33333333333337</v>
      </c>
    </row>
    <row r="14" spans="1:2" x14ac:dyDescent="0.25">
      <c r="A14" s="20">
        <v>115162</v>
      </c>
      <c r="B14">
        <v>748.25</v>
      </c>
    </row>
    <row r="15" spans="1:2" x14ac:dyDescent="0.25">
      <c r="A15" s="20">
        <v>3332673</v>
      </c>
      <c r="B15">
        <v>753.33333333333337</v>
      </c>
    </row>
    <row r="16" spans="1:2" x14ac:dyDescent="0.25">
      <c r="A16" s="20">
        <v>113159</v>
      </c>
      <c r="B16">
        <v>698.8</v>
      </c>
    </row>
    <row r="17" spans="1:2" x14ac:dyDescent="0.25">
      <c r="A17" s="20">
        <v>3330537</v>
      </c>
      <c r="B17">
        <v>720.5</v>
      </c>
    </row>
    <row r="18" spans="1:2" x14ac:dyDescent="0.25">
      <c r="A18" s="20">
        <v>3332350</v>
      </c>
      <c r="B18">
        <v>751.16666666666663</v>
      </c>
    </row>
    <row r="19" spans="1:2" x14ac:dyDescent="0.25">
      <c r="A19" s="20">
        <v>116343</v>
      </c>
      <c r="B19">
        <v>609.4</v>
      </c>
    </row>
    <row r="20" spans="1:2" x14ac:dyDescent="0.25">
      <c r="A20" s="20">
        <v>107920</v>
      </c>
      <c r="B20">
        <v>735</v>
      </c>
    </row>
    <row r="21" spans="1:2" x14ac:dyDescent="0.25">
      <c r="A21" s="20">
        <v>3330115</v>
      </c>
      <c r="B21">
        <v>627.83333333333337</v>
      </c>
    </row>
    <row r="22" spans="1:2" x14ac:dyDescent="0.25">
      <c r="A22" s="20">
        <v>124859</v>
      </c>
      <c r="B22">
        <v>709</v>
      </c>
    </row>
    <row r="23" spans="1:2" x14ac:dyDescent="0.25">
      <c r="A23" s="20">
        <v>3330487</v>
      </c>
      <c r="B23">
        <v>754.33333333333337</v>
      </c>
    </row>
    <row r="24" spans="1:2" x14ac:dyDescent="0.25">
      <c r="A24" s="20">
        <v>3330644</v>
      </c>
      <c r="B24">
        <v>632</v>
      </c>
    </row>
    <row r="25" spans="1:2" x14ac:dyDescent="0.25">
      <c r="A25" s="20">
        <v>118794</v>
      </c>
      <c r="B25">
        <v>816.33333333333337</v>
      </c>
    </row>
    <row r="26" spans="1:2" x14ac:dyDescent="0.25">
      <c r="A26" s="20">
        <v>3330529</v>
      </c>
      <c r="B26">
        <v>809.16666666666663</v>
      </c>
    </row>
    <row r="27" spans="1:2" x14ac:dyDescent="0.25">
      <c r="A27" s="20">
        <v>102079</v>
      </c>
      <c r="B27">
        <v>751.83333333333337</v>
      </c>
    </row>
    <row r="28" spans="1:2" x14ac:dyDescent="0.25">
      <c r="A28" s="20">
        <v>100420</v>
      </c>
      <c r="B28">
        <v>806.83333333333337</v>
      </c>
    </row>
    <row r="29" spans="1:2" x14ac:dyDescent="0.25">
      <c r="A29">
        <v>101170</v>
      </c>
      <c r="B29">
        <v>790</v>
      </c>
    </row>
    <row r="30" spans="1:2" x14ac:dyDescent="0.25">
      <c r="A30">
        <v>3330693</v>
      </c>
      <c r="B30">
        <v>616.33333333333337</v>
      </c>
    </row>
    <row r="31" spans="1:2" x14ac:dyDescent="0.25">
      <c r="A31">
        <v>113191</v>
      </c>
      <c r="B31">
        <v>734.2</v>
      </c>
    </row>
    <row r="32" spans="1:2" x14ac:dyDescent="0.25">
      <c r="A32">
        <v>3330727</v>
      </c>
      <c r="B32">
        <v>783.66666666666663</v>
      </c>
    </row>
    <row r="33" spans="1:2" x14ac:dyDescent="0.25">
      <c r="A33">
        <v>3335973</v>
      </c>
      <c r="B33">
        <v>661.16666666666663</v>
      </c>
    </row>
    <row r="34" spans="1:2" x14ac:dyDescent="0.25">
      <c r="A34">
        <v>3330172</v>
      </c>
      <c r="B34">
        <v>595.83333333333337</v>
      </c>
    </row>
    <row r="35" spans="1:2" x14ac:dyDescent="0.25">
      <c r="A35">
        <v>3330776</v>
      </c>
      <c r="B35">
        <v>434.66666666666669</v>
      </c>
    </row>
    <row r="36" spans="1:2" x14ac:dyDescent="0.25">
      <c r="A36" s="20">
        <v>121251</v>
      </c>
      <c r="B36">
        <v>781.5</v>
      </c>
    </row>
    <row r="37" spans="1:2" x14ac:dyDescent="0.25">
      <c r="A37" s="20">
        <v>3330743</v>
      </c>
      <c r="B37">
        <v>798.5</v>
      </c>
    </row>
    <row r="38" spans="1:2" x14ac:dyDescent="0.25">
      <c r="A38" s="20">
        <v>105734</v>
      </c>
      <c r="B38">
        <v>830.33333333333337</v>
      </c>
    </row>
    <row r="39" spans="1:2" x14ac:dyDescent="0.25">
      <c r="A39" s="20">
        <v>3330495</v>
      </c>
      <c r="B39">
        <v>579</v>
      </c>
    </row>
    <row r="40" spans="1:2" x14ac:dyDescent="0.25">
      <c r="A40" s="20">
        <v>3330636</v>
      </c>
      <c r="B40">
        <v>727.83333333333337</v>
      </c>
    </row>
    <row r="41" spans="1:2" x14ac:dyDescent="0.25">
      <c r="A41" s="20">
        <v>3330370</v>
      </c>
      <c r="B41">
        <v>792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workbookViewId="0">
      <selection activeCell="G3" sqref="G3"/>
    </sheetView>
  </sheetViews>
  <sheetFormatPr defaultRowHeight="15" x14ac:dyDescent="0.25"/>
  <cols>
    <col min="1" max="1" width="51.5703125" bestFit="1" customWidth="1"/>
    <col min="2" max="2" width="14" customWidth="1"/>
    <col min="3" max="3" width="10.85546875" customWidth="1"/>
    <col min="4" max="4" width="12.5703125" bestFit="1" customWidth="1"/>
    <col min="5" max="5" width="19.5703125" bestFit="1" customWidth="1"/>
    <col min="6" max="7" width="19.5703125" customWidth="1"/>
    <col min="8" max="8" width="24.42578125" customWidth="1"/>
    <col min="9" max="9" width="24.85546875" customWidth="1"/>
    <col min="10" max="10" width="21.140625" customWidth="1"/>
    <col min="11" max="11" width="21.42578125" customWidth="1"/>
    <col min="12" max="12" width="19.28515625" customWidth="1"/>
    <col min="13" max="13" width="21.140625" bestFit="1" customWidth="1"/>
    <col min="14" max="14" width="18.7109375" customWidth="1"/>
    <col min="15" max="15" width="12.5703125" customWidth="1"/>
    <col min="16" max="16" width="16.42578125" customWidth="1"/>
    <col min="17" max="17" width="10.7109375" customWidth="1"/>
    <col min="18" max="18" width="26" customWidth="1"/>
    <col min="19" max="19" width="20.28515625" customWidth="1"/>
    <col min="20" max="20" width="25.5703125" customWidth="1"/>
    <col min="21" max="21" width="19.85546875" customWidth="1"/>
    <col min="22" max="22" width="24.140625" customWidth="1"/>
    <col min="23" max="23" width="18.42578125" customWidth="1"/>
    <col min="24" max="24" width="15.7109375" customWidth="1"/>
    <col min="25" max="25" width="10" customWidth="1"/>
    <col min="26" max="26" width="17.5703125" customWidth="1"/>
    <col min="27" max="27" width="11.85546875" customWidth="1"/>
    <col min="28" max="28" width="19.42578125" customWidth="1"/>
    <col min="29" max="29" width="13.7109375" customWidth="1"/>
    <col min="30" max="30" width="20.28515625" customWidth="1"/>
    <col min="31" max="31" width="14.5703125" customWidth="1"/>
  </cols>
  <sheetData>
    <row r="1" spans="1:31" x14ac:dyDescent="0.25">
      <c r="A1" s="7" t="s">
        <v>0</v>
      </c>
      <c r="B1" s="8" t="s">
        <v>1</v>
      </c>
      <c r="C1" s="8" t="s">
        <v>2</v>
      </c>
      <c r="D1" s="8" t="s">
        <v>3</v>
      </c>
      <c r="E1" s="8" t="s">
        <v>112</v>
      </c>
      <c r="F1" s="8" t="s">
        <v>116</v>
      </c>
      <c r="G1" s="8" t="s">
        <v>117</v>
      </c>
      <c r="H1" s="8" t="s">
        <v>4</v>
      </c>
      <c r="I1" s="8" t="s">
        <v>5</v>
      </c>
      <c r="J1" s="8" t="s">
        <v>6</v>
      </c>
      <c r="K1" s="8" t="s">
        <v>7</v>
      </c>
      <c r="L1" s="8" t="s">
        <v>8</v>
      </c>
      <c r="M1" s="9" t="s">
        <v>9</v>
      </c>
      <c r="N1" s="8" t="s">
        <v>10</v>
      </c>
      <c r="O1" s="8" t="s">
        <v>11</v>
      </c>
      <c r="P1" s="8" t="s">
        <v>12</v>
      </c>
      <c r="Q1" s="8" t="s">
        <v>13</v>
      </c>
      <c r="R1" s="8" t="s">
        <v>14</v>
      </c>
      <c r="S1" s="8" t="s">
        <v>15</v>
      </c>
      <c r="T1" s="8" t="s">
        <v>16</v>
      </c>
      <c r="U1" s="8" t="s">
        <v>17</v>
      </c>
      <c r="V1" s="8" t="s">
        <v>18</v>
      </c>
      <c r="W1" s="8" t="s">
        <v>19</v>
      </c>
      <c r="X1" s="8" t="s">
        <v>20</v>
      </c>
      <c r="Y1" s="8" t="s">
        <v>21</v>
      </c>
      <c r="Z1" s="8" t="s">
        <v>22</v>
      </c>
      <c r="AA1" s="8" t="s">
        <v>23</v>
      </c>
      <c r="AB1" s="8" t="s">
        <v>24</v>
      </c>
      <c r="AC1" s="8" t="s">
        <v>25</v>
      </c>
      <c r="AD1" s="8" t="s">
        <v>26</v>
      </c>
      <c r="AE1" s="10" t="s">
        <v>27</v>
      </c>
    </row>
    <row r="2" spans="1:31" x14ac:dyDescent="0.25">
      <c r="A2" s="5" t="s">
        <v>28</v>
      </c>
      <c r="B2" s="1">
        <v>3330214</v>
      </c>
      <c r="C2" s="2">
        <v>92220</v>
      </c>
      <c r="D2" s="1" t="s">
        <v>29</v>
      </c>
      <c r="E2" s="1">
        <f>VLOOKUP(A:A,Sheet2!A:G,7,FALSE)</f>
        <v>455.48724656638331</v>
      </c>
      <c r="F2" s="1">
        <f>VLOOKUP(A:A,Sheet2!A:H,8,FALSE)</f>
        <v>139288.00000000003</v>
      </c>
      <c r="G2" s="1">
        <f>VLOOKUP(A:A,Sheet2!A:D,4,FALSE)</f>
        <v>630.83333333333337</v>
      </c>
      <c r="H2" s="3">
        <v>351.6</v>
      </c>
      <c r="I2" s="3">
        <v>308.60000000000002</v>
      </c>
      <c r="J2" s="3">
        <v>285.60000000000002</v>
      </c>
      <c r="K2" s="3">
        <v>220.8</v>
      </c>
      <c r="L2" s="3">
        <v>291.65000000000003</v>
      </c>
      <c r="M2" s="3" t="str">
        <f t="shared" ref="M2:M47" si="0">IF(L2&gt;200,"Primary High School","Secondary High School")</f>
        <v>Primary High School</v>
      </c>
      <c r="N2" s="3">
        <v>169.65</v>
      </c>
      <c r="O2" s="4">
        <v>0.58169038230756043</v>
      </c>
      <c r="P2" s="3">
        <v>47.35</v>
      </c>
      <c r="Q2" s="4">
        <v>0.16235213440768043</v>
      </c>
      <c r="R2" s="3">
        <v>27.8</v>
      </c>
      <c r="S2" s="4">
        <v>9.531973255614605E-2</v>
      </c>
      <c r="T2" s="3">
        <v>12.2</v>
      </c>
      <c r="U2" s="4">
        <v>4.1830961769243946E-2</v>
      </c>
      <c r="V2" s="3">
        <v>0.85</v>
      </c>
      <c r="W2" s="4">
        <v>2.9144522544145377E-3</v>
      </c>
      <c r="X2" s="3">
        <v>24.95</v>
      </c>
      <c r="Y2" s="4">
        <v>8.5547745585462021E-2</v>
      </c>
      <c r="Z2" s="3">
        <v>2.85</v>
      </c>
      <c r="AA2" s="4">
        <v>9.7719869706840382E-3</v>
      </c>
      <c r="AB2" s="3">
        <v>0.2</v>
      </c>
      <c r="AC2" s="4">
        <v>6.8575347162695005E-4</v>
      </c>
      <c r="AD2" s="3">
        <v>5.8</v>
      </c>
      <c r="AE2" s="6">
        <v>1.9886850677181551E-2</v>
      </c>
    </row>
    <row r="3" spans="1:31" x14ac:dyDescent="0.25">
      <c r="A3" s="5" t="s">
        <v>30</v>
      </c>
      <c r="B3" s="1">
        <v>3330222</v>
      </c>
      <c r="C3" s="2">
        <v>92220</v>
      </c>
      <c r="D3" s="1" t="s">
        <v>29</v>
      </c>
      <c r="E3" s="1">
        <f>VLOOKUP(A:A,Sheet2!A:G,7,FALSE)</f>
        <v>113.55421844342708</v>
      </c>
      <c r="F3" s="1">
        <f>VLOOKUP(A:A,Sheet2!A:H,8,FALSE)</f>
        <v>34724.879999999997</v>
      </c>
      <c r="G3" s="1">
        <f>VLOOKUP(A:A,Sheet2!A:D,4,FALSE)</f>
        <v>567.4</v>
      </c>
      <c r="H3" s="3">
        <v>0</v>
      </c>
      <c r="I3" s="3">
        <v>2.6</v>
      </c>
      <c r="J3" s="3">
        <v>29.2</v>
      </c>
      <c r="K3" s="3">
        <v>61.2</v>
      </c>
      <c r="L3" s="3">
        <v>23.25</v>
      </c>
      <c r="M3" s="3" t="str">
        <f t="shared" si="0"/>
        <v>Secondary High School</v>
      </c>
      <c r="N3" s="3">
        <v>14.95</v>
      </c>
      <c r="O3" s="4">
        <v>0.64301075268817198</v>
      </c>
      <c r="P3" s="3">
        <v>3.95</v>
      </c>
      <c r="Q3" s="4">
        <v>0.16989247311827957</v>
      </c>
      <c r="R3" s="3">
        <v>2.0499999999999998</v>
      </c>
      <c r="S3" s="4">
        <v>8.8172043010752682E-2</v>
      </c>
      <c r="T3" s="3">
        <v>1.6</v>
      </c>
      <c r="U3" s="4">
        <v>6.8817204301075269E-2</v>
      </c>
      <c r="V3" s="3">
        <v>0</v>
      </c>
      <c r="W3" s="4">
        <v>0</v>
      </c>
      <c r="X3" s="3">
        <v>0.4</v>
      </c>
      <c r="Y3" s="4">
        <v>1.7204301075268817E-2</v>
      </c>
      <c r="Z3" s="3">
        <v>0.05</v>
      </c>
      <c r="AA3" s="4">
        <v>2.1505376344086021E-3</v>
      </c>
      <c r="AB3" s="3">
        <v>0.05</v>
      </c>
      <c r="AC3" s="4">
        <v>2.1505376344086021E-3</v>
      </c>
      <c r="AD3" s="3">
        <v>0.2</v>
      </c>
      <c r="AE3" s="6">
        <v>8.6021505376344086E-3</v>
      </c>
    </row>
    <row r="4" spans="1:31" x14ac:dyDescent="0.25">
      <c r="A4" s="5" t="s">
        <v>31</v>
      </c>
      <c r="B4" s="1">
        <v>3330974</v>
      </c>
      <c r="C4" s="2">
        <v>92220</v>
      </c>
      <c r="D4" s="1" t="s">
        <v>29</v>
      </c>
      <c r="E4" s="1">
        <f>VLOOKUP(A:A,Sheet2!A:G,7,FALSE)</f>
        <v>47.397645519947673</v>
      </c>
      <c r="F4" s="1">
        <f>VLOOKUP(A:A,Sheet2!A:H,8,FALSE)</f>
        <v>14494.2</v>
      </c>
      <c r="G4" s="1">
        <f>VLOOKUP(A:A,Sheet2!A:D,4,FALSE)</f>
        <v>609</v>
      </c>
      <c r="H4" s="3">
        <v>11.4</v>
      </c>
      <c r="I4" s="3">
        <v>18.399999999999999</v>
      </c>
      <c r="J4" s="3">
        <v>16.399999999999999</v>
      </c>
      <c r="K4" s="3">
        <v>23.8</v>
      </c>
      <c r="L4" s="3">
        <v>17.5</v>
      </c>
      <c r="M4" s="3" t="str">
        <f t="shared" si="0"/>
        <v>Secondary High School</v>
      </c>
      <c r="N4" s="3">
        <v>9.5</v>
      </c>
      <c r="O4" s="4">
        <v>0.54285714285714282</v>
      </c>
      <c r="P4" s="3">
        <v>5.4</v>
      </c>
      <c r="Q4" s="4">
        <v>0.30857142857142861</v>
      </c>
      <c r="R4" s="3">
        <v>0.65</v>
      </c>
      <c r="S4" s="4">
        <v>3.7142857142857144E-2</v>
      </c>
      <c r="T4" s="3">
        <v>1.45</v>
      </c>
      <c r="U4" s="4">
        <v>8.2857142857142851E-2</v>
      </c>
      <c r="V4" s="3">
        <v>0</v>
      </c>
      <c r="W4" s="4">
        <v>0</v>
      </c>
      <c r="X4" s="3">
        <v>0.25</v>
      </c>
      <c r="Y4" s="4">
        <v>1.4285714285714285E-2</v>
      </c>
      <c r="Z4" s="3">
        <v>0.05</v>
      </c>
      <c r="AA4" s="4">
        <v>2.8571428571428571E-3</v>
      </c>
      <c r="AB4" s="3">
        <v>0</v>
      </c>
      <c r="AC4" s="4">
        <v>0</v>
      </c>
      <c r="AD4" s="3">
        <v>0.2</v>
      </c>
      <c r="AE4" s="6">
        <v>1.1428571428571429E-2</v>
      </c>
    </row>
    <row r="5" spans="1:31" x14ac:dyDescent="0.25">
      <c r="A5" s="5" t="s">
        <v>32</v>
      </c>
      <c r="B5" s="1">
        <v>3330479</v>
      </c>
      <c r="C5" s="2">
        <v>92223</v>
      </c>
      <c r="D5" s="1" t="s">
        <v>33</v>
      </c>
      <c r="E5" s="1">
        <f>VLOOKUP(A:A,Sheet2!A:G,7,FALSE)</f>
        <v>652.79624277456651</v>
      </c>
      <c r="F5" s="1">
        <f>VLOOKUP(A:A,Sheet2!A:H,8,FALSE)</f>
        <v>361388</v>
      </c>
      <c r="G5" s="1">
        <f>VLOOKUP(A:A,Sheet2!A:D,4,FALSE)</f>
        <v>721.33333333333337</v>
      </c>
      <c r="H5" s="3">
        <v>686.2</v>
      </c>
      <c r="I5" s="3">
        <v>631.4</v>
      </c>
      <c r="J5" s="3">
        <v>555.79999999999995</v>
      </c>
      <c r="K5" s="3">
        <v>501</v>
      </c>
      <c r="L5" s="3">
        <v>593.59999999999991</v>
      </c>
      <c r="M5" s="3" t="str">
        <f t="shared" si="0"/>
        <v>Primary High School</v>
      </c>
      <c r="N5" s="3">
        <v>280.55</v>
      </c>
      <c r="O5" s="4">
        <v>0.4726246630727764</v>
      </c>
      <c r="P5" s="3">
        <v>221.4</v>
      </c>
      <c r="Q5" s="4">
        <v>0.37297843665768199</v>
      </c>
      <c r="R5" s="3">
        <v>36.65</v>
      </c>
      <c r="S5" s="4">
        <v>6.1741913746630732E-2</v>
      </c>
      <c r="T5" s="3">
        <v>6</v>
      </c>
      <c r="U5" s="4">
        <v>1.0107816711590297E-2</v>
      </c>
      <c r="V5" s="3">
        <v>2.8</v>
      </c>
      <c r="W5" s="4">
        <v>4.7169811320754724E-3</v>
      </c>
      <c r="X5" s="3">
        <v>18.649999999999999</v>
      </c>
      <c r="Y5" s="4">
        <v>3.1418463611859841E-2</v>
      </c>
      <c r="Z5" s="3">
        <v>15.8</v>
      </c>
      <c r="AA5" s="4">
        <v>2.6617250673854453E-2</v>
      </c>
      <c r="AB5" s="3">
        <v>0.4</v>
      </c>
      <c r="AC5" s="4">
        <v>6.7385444743935324E-4</v>
      </c>
      <c r="AD5" s="3">
        <v>11.35</v>
      </c>
      <c r="AE5" s="6">
        <v>1.9120619946091648E-2</v>
      </c>
    </row>
    <row r="6" spans="1:31" x14ac:dyDescent="0.25">
      <c r="A6" s="5" t="s">
        <v>34</v>
      </c>
      <c r="B6" s="1">
        <v>3330842</v>
      </c>
      <c r="C6" s="2">
        <v>92223</v>
      </c>
      <c r="D6" s="1" t="s">
        <v>33</v>
      </c>
      <c r="E6" s="1">
        <f>VLOOKUP(A:A,Sheet2!A:G,7,FALSE)</f>
        <v>54.554130539499035</v>
      </c>
      <c r="F6" s="1">
        <f>VLOOKUP(A:A,Sheet2!A:H,8,FALSE)</f>
        <v>30201.166666666664</v>
      </c>
      <c r="G6" s="1">
        <f>VLOOKUP(A:A,Sheet2!A:D,4,FALSE)</f>
        <v>574.16666666666663</v>
      </c>
      <c r="H6" s="3">
        <v>7.6</v>
      </c>
      <c r="I6" s="3">
        <v>9.1999999999999993</v>
      </c>
      <c r="J6" s="3">
        <v>35</v>
      </c>
      <c r="K6" s="3">
        <v>52.6</v>
      </c>
      <c r="L6" s="3">
        <v>26.1</v>
      </c>
      <c r="M6" s="3" t="str">
        <f t="shared" si="0"/>
        <v>Secondary High School</v>
      </c>
      <c r="N6" s="3">
        <v>14.75</v>
      </c>
      <c r="O6" s="4">
        <v>0.56513409961685823</v>
      </c>
      <c r="P6" s="3">
        <v>8.1999999999999993</v>
      </c>
      <c r="Q6" s="4">
        <v>0.3141762452107279</v>
      </c>
      <c r="R6" s="3">
        <v>1.95</v>
      </c>
      <c r="S6" s="4">
        <v>7.4712643678160912E-2</v>
      </c>
      <c r="T6" s="3">
        <v>0.45</v>
      </c>
      <c r="U6" s="4">
        <v>1.7241379310344827E-2</v>
      </c>
      <c r="V6" s="3">
        <v>0</v>
      </c>
      <c r="W6" s="4">
        <v>0</v>
      </c>
      <c r="X6" s="3">
        <v>0.3</v>
      </c>
      <c r="Y6" s="4">
        <v>1.1494252873563216E-2</v>
      </c>
      <c r="Z6" s="3">
        <v>0.25</v>
      </c>
      <c r="AA6" s="4">
        <v>9.5785440613026813E-3</v>
      </c>
      <c r="AB6" s="3">
        <v>0</v>
      </c>
      <c r="AC6" s="4">
        <v>0</v>
      </c>
      <c r="AD6" s="3">
        <v>0.2</v>
      </c>
      <c r="AE6" s="6">
        <v>7.6628352490421452E-3</v>
      </c>
    </row>
    <row r="7" spans="1:31" x14ac:dyDescent="0.25">
      <c r="A7" s="5" t="s">
        <v>35</v>
      </c>
      <c r="B7" s="1">
        <v>3330487</v>
      </c>
      <c r="C7" s="2">
        <v>92330</v>
      </c>
      <c r="D7" s="1" t="s">
        <v>36</v>
      </c>
      <c r="E7" s="1">
        <f>VLOOKUP(A:A,Sheet2!A:G,7,FALSE)</f>
        <v>345.97365579788385</v>
      </c>
      <c r="F7" s="1">
        <f>VLOOKUP(A:A,Sheet2!A:H,8,FALSE)</f>
        <v>320440.80000000005</v>
      </c>
      <c r="G7" s="1">
        <f>VLOOKUP(A:A,Sheet2!A:D,4,FALSE)</f>
        <v>754.33333333333337</v>
      </c>
      <c r="H7" s="3">
        <v>636</v>
      </c>
      <c r="I7" s="3">
        <v>511</v>
      </c>
      <c r="J7" s="3">
        <v>456</v>
      </c>
      <c r="K7" s="3">
        <v>424.8</v>
      </c>
      <c r="L7" s="3">
        <v>506.95</v>
      </c>
      <c r="M7" s="3" t="str">
        <f t="shared" si="0"/>
        <v>Primary High School</v>
      </c>
      <c r="N7" s="3">
        <v>204.65</v>
      </c>
      <c r="O7" s="4">
        <v>0.4036887266988855</v>
      </c>
      <c r="P7" s="3">
        <v>233.95</v>
      </c>
      <c r="Q7" s="4">
        <v>0.46148535358516618</v>
      </c>
      <c r="R7" s="3">
        <v>28</v>
      </c>
      <c r="S7" s="4">
        <v>5.5232271427162444E-2</v>
      </c>
      <c r="T7" s="3">
        <v>3.55</v>
      </c>
      <c r="U7" s="4">
        <v>7.0026629845152382E-3</v>
      </c>
      <c r="V7" s="3">
        <v>3.35</v>
      </c>
      <c r="W7" s="4">
        <v>6.6081467600355064E-3</v>
      </c>
      <c r="X7" s="3">
        <v>15.3</v>
      </c>
      <c r="Y7" s="4">
        <v>3.018049117269948E-2</v>
      </c>
      <c r="Z7" s="3">
        <v>3.1</v>
      </c>
      <c r="AA7" s="4">
        <v>6.1150014794358418E-3</v>
      </c>
      <c r="AB7" s="3">
        <v>1.2</v>
      </c>
      <c r="AC7" s="4">
        <v>2.3670973468783905E-3</v>
      </c>
      <c r="AD7" s="3">
        <v>13.85</v>
      </c>
      <c r="AE7" s="6">
        <v>2.7320248545221422E-2</v>
      </c>
    </row>
    <row r="8" spans="1:31" x14ac:dyDescent="0.25">
      <c r="A8" s="5" t="s">
        <v>37</v>
      </c>
      <c r="B8" s="1">
        <v>3332350</v>
      </c>
      <c r="C8" s="2">
        <v>92330</v>
      </c>
      <c r="D8" s="1" t="s">
        <v>36</v>
      </c>
      <c r="E8" s="1">
        <f>VLOOKUP(A:A,Sheet2!A:G,7,FALSE)</f>
        <v>406.64539696249898</v>
      </c>
      <c r="F8" s="1">
        <f>VLOOKUP(A:A,Sheet2!A:H,8,FALSE)</f>
        <v>376634.96666666662</v>
      </c>
      <c r="G8" s="1">
        <f>VLOOKUP(A:A,Sheet2!A:D,4,FALSE)</f>
        <v>751.16666666666663</v>
      </c>
      <c r="H8" s="3">
        <v>690.2</v>
      </c>
      <c r="I8" s="3">
        <v>578.20000000000005</v>
      </c>
      <c r="J8" s="3">
        <v>529.79999999999995</v>
      </c>
      <c r="K8" s="3">
        <v>501.4</v>
      </c>
      <c r="L8" s="3">
        <v>574.9</v>
      </c>
      <c r="M8" s="3" t="str">
        <f t="shared" si="0"/>
        <v>Primary High School</v>
      </c>
      <c r="N8" s="3">
        <v>260.5</v>
      </c>
      <c r="O8" s="4">
        <v>0.45312228213602368</v>
      </c>
      <c r="P8" s="3">
        <v>246.8</v>
      </c>
      <c r="Q8" s="4">
        <v>0.429292050791442</v>
      </c>
      <c r="R8" s="3">
        <v>30.4</v>
      </c>
      <c r="S8" s="4">
        <v>5.287876152374326E-2</v>
      </c>
      <c r="T8" s="3">
        <v>5.0999999999999996</v>
      </c>
      <c r="U8" s="4">
        <v>8.8711080187858747E-3</v>
      </c>
      <c r="V8" s="3">
        <v>2.4500000000000002</v>
      </c>
      <c r="W8" s="4">
        <v>4.2616107149069408E-3</v>
      </c>
      <c r="X8" s="3">
        <v>8.5500000000000007</v>
      </c>
      <c r="Y8" s="4">
        <v>1.4872151678552794E-2</v>
      </c>
      <c r="Z8" s="3">
        <v>4.7</v>
      </c>
      <c r="AA8" s="4">
        <v>8.1753348408418868E-3</v>
      </c>
      <c r="AB8" s="3">
        <v>0.55000000000000004</v>
      </c>
      <c r="AC8" s="4">
        <v>9.5668811967298672E-4</v>
      </c>
      <c r="AD8" s="3">
        <v>15.85</v>
      </c>
      <c r="AE8" s="6">
        <v>2.7570012176030615E-2</v>
      </c>
    </row>
    <row r="9" spans="1:31" x14ac:dyDescent="0.25">
      <c r="A9" s="5" t="s">
        <v>38</v>
      </c>
      <c r="B9" s="1">
        <v>3330370</v>
      </c>
      <c r="C9" s="2">
        <v>92590</v>
      </c>
      <c r="D9" s="1" t="s">
        <v>39</v>
      </c>
      <c r="E9" s="1">
        <f>VLOOKUP(A:A,Sheet2!A:G,7,FALSE)</f>
        <v>792</v>
      </c>
      <c r="F9" s="1">
        <f>VLOOKUP(A:A,Sheet2!A:H,8,FALSE)</f>
        <v>517176</v>
      </c>
      <c r="G9" s="1">
        <f>VLOOKUP(A:A,Sheet2!A:D,4,FALSE)</f>
        <v>792</v>
      </c>
      <c r="H9" s="3">
        <v>712.6</v>
      </c>
      <c r="I9" s="3">
        <v>720</v>
      </c>
      <c r="J9" s="3">
        <v>692.2</v>
      </c>
      <c r="K9" s="3">
        <v>653</v>
      </c>
      <c r="L9" s="3">
        <v>694.45</v>
      </c>
      <c r="M9" s="3" t="str">
        <f t="shared" si="0"/>
        <v>Primary High School</v>
      </c>
      <c r="N9" s="3">
        <v>185.4</v>
      </c>
      <c r="O9" s="4">
        <v>0.26697386420908631</v>
      </c>
      <c r="P9" s="3">
        <v>368.3</v>
      </c>
      <c r="Q9" s="4">
        <v>0.53034775721794225</v>
      </c>
      <c r="R9" s="3">
        <v>33</v>
      </c>
      <c r="S9" s="4">
        <v>4.7519619843041254E-2</v>
      </c>
      <c r="T9" s="3">
        <v>6.4</v>
      </c>
      <c r="U9" s="4">
        <v>9.2159262725898198E-3</v>
      </c>
      <c r="V9" s="3">
        <v>4.3</v>
      </c>
      <c r="W9" s="4">
        <v>6.1919504643962843E-3</v>
      </c>
      <c r="X9" s="3">
        <v>24.25</v>
      </c>
      <c r="Y9" s="4">
        <v>3.4919720642234857E-2</v>
      </c>
      <c r="Z9" s="3">
        <v>40.049999999999997</v>
      </c>
      <c r="AA9" s="4">
        <v>5.767153862769097E-2</v>
      </c>
      <c r="AB9" s="3">
        <v>1.35</v>
      </c>
      <c r="AC9" s="4">
        <v>1.9439844481244149E-3</v>
      </c>
      <c r="AD9" s="3">
        <v>31.4</v>
      </c>
      <c r="AE9" s="6">
        <v>4.5215638274893798E-2</v>
      </c>
    </row>
    <row r="10" spans="1:31" x14ac:dyDescent="0.25">
      <c r="A10" s="5" t="s">
        <v>40</v>
      </c>
      <c r="B10" s="1">
        <v>3330115</v>
      </c>
      <c r="C10" s="2">
        <v>92595</v>
      </c>
      <c r="D10" s="1" t="s">
        <v>41</v>
      </c>
      <c r="E10" s="1">
        <f>VLOOKUP(A:A,Sheet2!A:G,7,FALSE)</f>
        <v>627.83333300000004</v>
      </c>
      <c r="F10" s="1">
        <f>VLOOKUP(A:A,Sheet2!A:H,8,FALSE)</f>
        <v>67680.433333333334</v>
      </c>
      <c r="G10" s="1">
        <f>VLOOKUP(A:A,Sheet2!A:D,4,FALSE)</f>
        <v>627.83333333333337</v>
      </c>
      <c r="H10" s="3">
        <v>14.8</v>
      </c>
      <c r="I10" s="3">
        <v>39.6</v>
      </c>
      <c r="J10" s="3">
        <v>65.599999999999994</v>
      </c>
      <c r="K10" s="3">
        <v>107.8</v>
      </c>
      <c r="L10" s="3">
        <v>56.95</v>
      </c>
      <c r="M10" s="3" t="str">
        <f t="shared" si="0"/>
        <v>Secondary High School</v>
      </c>
      <c r="N10" s="3">
        <v>36.9</v>
      </c>
      <c r="O10" s="4">
        <v>0.64793678665496046</v>
      </c>
      <c r="P10" s="3">
        <v>15.2</v>
      </c>
      <c r="Q10" s="4">
        <v>0.26690079016681295</v>
      </c>
      <c r="R10" s="3">
        <v>2.75</v>
      </c>
      <c r="S10" s="4">
        <v>4.8287971905179979E-2</v>
      </c>
      <c r="T10" s="3">
        <v>0.35</v>
      </c>
      <c r="U10" s="4">
        <v>6.1457418788410881E-3</v>
      </c>
      <c r="V10" s="3">
        <v>0.35</v>
      </c>
      <c r="W10" s="4">
        <v>6.1457418788410881E-3</v>
      </c>
      <c r="X10" s="3">
        <v>0.4</v>
      </c>
      <c r="Y10" s="4">
        <v>7.0237050043898156E-3</v>
      </c>
      <c r="Z10" s="3">
        <v>0.1</v>
      </c>
      <c r="AA10" s="4">
        <v>1.7559262510974539E-3</v>
      </c>
      <c r="AB10" s="3">
        <v>0</v>
      </c>
      <c r="AC10" s="4">
        <v>0</v>
      </c>
      <c r="AD10" s="3">
        <v>0.9</v>
      </c>
      <c r="AE10" s="6">
        <v>1.5803336259877086E-2</v>
      </c>
    </row>
    <row r="11" spans="1:31" x14ac:dyDescent="0.25">
      <c r="A11" s="5" t="s">
        <v>42</v>
      </c>
      <c r="B11" s="1">
        <v>107920</v>
      </c>
      <c r="C11" s="2">
        <v>92530</v>
      </c>
      <c r="D11" s="1" t="s">
        <v>36</v>
      </c>
      <c r="E11" s="1">
        <f>VLOOKUP(A:A,Sheet2!A:G,7,FALSE)</f>
        <v>559.80890632997773</v>
      </c>
      <c r="F11" s="1">
        <f>VLOOKUP(A:A,Sheet2!A:H,8,FALSE)</f>
        <v>328104</v>
      </c>
      <c r="G11" s="1">
        <f>VLOOKUP(A:A,Sheet2!A:D,4,FALSE)</f>
        <v>735</v>
      </c>
      <c r="H11" s="3">
        <v>605.6</v>
      </c>
      <c r="I11" s="3">
        <v>525.6</v>
      </c>
      <c r="J11" s="3">
        <v>468.4</v>
      </c>
      <c r="K11" s="3">
        <v>446.4</v>
      </c>
      <c r="L11" s="3">
        <v>511.5</v>
      </c>
      <c r="M11" s="3" t="str">
        <f t="shared" si="0"/>
        <v>Primary High School</v>
      </c>
      <c r="N11" s="3">
        <v>307.64999999999998</v>
      </c>
      <c r="O11" s="4">
        <v>0.60146627565982402</v>
      </c>
      <c r="P11" s="3">
        <v>150.65</v>
      </c>
      <c r="Q11" s="4">
        <v>0.29452590420332359</v>
      </c>
      <c r="R11" s="3">
        <v>29.2</v>
      </c>
      <c r="S11" s="4">
        <v>5.708699902248289E-2</v>
      </c>
      <c r="T11" s="3">
        <v>2.7</v>
      </c>
      <c r="U11" s="4">
        <v>5.2785923753665689E-3</v>
      </c>
      <c r="V11" s="3">
        <v>2.35</v>
      </c>
      <c r="W11" s="4">
        <v>4.5943304007820141E-3</v>
      </c>
      <c r="X11" s="3">
        <v>6.5</v>
      </c>
      <c r="Y11" s="4">
        <v>1.2707722385141741E-2</v>
      </c>
      <c r="Z11" s="3">
        <v>2.25</v>
      </c>
      <c r="AA11" s="4">
        <v>4.3988269794721412E-3</v>
      </c>
      <c r="AB11" s="3">
        <v>1.45</v>
      </c>
      <c r="AC11" s="4">
        <v>2.8347996089931574E-3</v>
      </c>
      <c r="AD11" s="3">
        <v>8.75</v>
      </c>
      <c r="AE11" s="6">
        <v>1.7106549364613879E-2</v>
      </c>
    </row>
    <row r="12" spans="1:31" x14ac:dyDescent="0.25">
      <c r="A12" s="5" t="s">
        <v>43</v>
      </c>
      <c r="B12" s="1">
        <v>116343</v>
      </c>
      <c r="C12" s="2">
        <v>92530</v>
      </c>
      <c r="D12" s="1" t="s">
        <v>36</v>
      </c>
      <c r="E12" s="1">
        <f>VLOOKUP(A:A,Sheet2!A:G,7,FALSE)</f>
        <v>69.871489506910081</v>
      </c>
      <c r="F12" s="1">
        <f>VLOOKUP(A:A,Sheet2!A:H,8,FALSE)</f>
        <v>40951.68</v>
      </c>
      <c r="G12" s="1">
        <f>VLOOKUP(A:A,Sheet2!A:D,4,FALSE)</f>
        <v>609.4</v>
      </c>
      <c r="H12" s="3">
        <v>14</v>
      </c>
      <c r="I12" s="3">
        <v>34.6</v>
      </c>
      <c r="J12" s="3">
        <v>45.4</v>
      </c>
      <c r="K12" s="3">
        <v>67.2</v>
      </c>
      <c r="L12" s="3">
        <v>40.299999999999997</v>
      </c>
      <c r="M12" s="3" t="str">
        <f t="shared" si="0"/>
        <v>Secondary High School</v>
      </c>
      <c r="N12" s="3">
        <v>18.75</v>
      </c>
      <c r="O12" s="4">
        <v>0.4652605459057072</v>
      </c>
      <c r="P12" s="3">
        <v>18.05</v>
      </c>
      <c r="Q12" s="4">
        <v>0.44789081885856086</v>
      </c>
      <c r="R12" s="3">
        <v>1.8</v>
      </c>
      <c r="S12" s="4">
        <v>4.4665012406947896E-2</v>
      </c>
      <c r="T12" s="3">
        <v>0.35</v>
      </c>
      <c r="U12" s="4">
        <v>8.6848635235732014E-3</v>
      </c>
      <c r="V12" s="3">
        <v>0</v>
      </c>
      <c r="W12" s="4">
        <v>0</v>
      </c>
      <c r="X12" s="3">
        <v>0.55000000000000004</v>
      </c>
      <c r="Y12" s="4">
        <v>1.3647642679900747E-2</v>
      </c>
      <c r="Z12" s="3">
        <v>0.25</v>
      </c>
      <c r="AA12" s="4">
        <v>6.2034739454094297E-3</v>
      </c>
      <c r="AB12" s="3">
        <v>0</v>
      </c>
      <c r="AC12" s="4">
        <v>0</v>
      </c>
      <c r="AD12" s="3">
        <v>0.55000000000000004</v>
      </c>
      <c r="AE12" s="6">
        <v>1.3647642679900747E-2</v>
      </c>
    </row>
    <row r="13" spans="1:31" x14ac:dyDescent="0.25">
      <c r="A13" s="5" t="s">
        <v>44</v>
      </c>
      <c r="B13" s="1">
        <v>124859</v>
      </c>
      <c r="C13" s="2">
        <v>92530</v>
      </c>
      <c r="D13" s="1" t="s">
        <v>36</v>
      </c>
      <c r="E13" s="1">
        <f>VLOOKUP(A:A,Sheet2!A:G,7,FALSE)</f>
        <v>38.105272137860432</v>
      </c>
      <c r="F13" s="1">
        <f>VLOOKUP(A:A,Sheet2!A:H,8,FALSE)</f>
        <v>22333.5</v>
      </c>
      <c r="G13" s="1">
        <f>VLOOKUP(A:A,Sheet2!A:D,4,FALSE)</f>
        <v>709</v>
      </c>
      <c r="H13" s="3">
        <v>32.5</v>
      </c>
      <c r="I13" s="3">
        <v>59</v>
      </c>
      <c r="J13" s="3">
        <v>46</v>
      </c>
      <c r="K13" s="3">
        <v>31.5</v>
      </c>
      <c r="L13" s="3">
        <v>42.25</v>
      </c>
      <c r="M13" s="3" t="str">
        <f t="shared" si="0"/>
        <v>Secondary High School</v>
      </c>
      <c r="N13" s="3">
        <v>6.45</v>
      </c>
      <c r="O13" s="4">
        <v>0.15266272189349112</v>
      </c>
      <c r="P13" s="3">
        <v>8.6</v>
      </c>
      <c r="Q13" s="4">
        <v>0.20355029585798814</v>
      </c>
      <c r="R13" s="3">
        <v>1</v>
      </c>
      <c r="S13" s="4">
        <v>2.3668639053254437E-2</v>
      </c>
      <c r="T13" s="3">
        <v>0.1</v>
      </c>
      <c r="U13" s="4">
        <v>2.3668639053254438E-3</v>
      </c>
      <c r="V13" s="3">
        <v>0</v>
      </c>
      <c r="W13" s="4">
        <v>0</v>
      </c>
      <c r="X13" s="3">
        <v>0.2</v>
      </c>
      <c r="Y13" s="4">
        <v>4.7337278106508876E-3</v>
      </c>
      <c r="Z13" s="3">
        <v>0.05</v>
      </c>
      <c r="AA13" s="4">
        <v>1.1834319526627219E-3</v>
      </c>
      <c r="AB13" s="3">
        <v>0</v>
      </c>
      <c r="AC13" s="4">
        <v>0</v>
      </c>
      <c r="AD13" s="3">
        <v>0.5</v>
      </c>
      <c r="AE13" s="6">
        <v>1.1834319526627219E-2</v>
      </c>
    </row>
    <row r="14" spans="1:31" x14ac:dyDescent="0.25">
      <c r="A14" s="5" t="s">
        <v>45</v>
      </c>
      <c r="B14" s="1">
        <v>3330750</v>
      </c>
      <c r="C14" s="2">
        <v>92530</v>
      </c>
      <c r="D14" s="1" t="s">
        <v>36</v>
      </c>
      <c r="E14" s="1">
        <f>VLOOKUP(A:A,Sheet2!A:G,7,FALSE)</f>
        <v>0</v>
      </c>
      <c r="F14" s="1">
        <f>VLOOKUP(A:A,Sheet2!A:H,8,FALSE)</f>
        <v>0</v>
      </c>
      <c r="G14" s="1">
        <f>VLOOKUP(A:A,Sheet2!A:D,4,FALSE)</f>
        <v>0</v>
      </c>
      <c r="H14" s="3">
        <v>19</v>
      </c>
      <c r="I14" s="3">
        <v>7.666666666666667</v>
      </c>
      <c r="J14" s="3">
        <v>6.333333333333333</v>
      </c>
      <c r="K14" s="3">
        <v>8.6666666666666661</v>
      </c>
      <c r="L14" s="3">
        <v>10.416666666666666</v>
      </c>
      <c r="M14" s="3" t="str">
        <f t="shared" si="0"/>
        <v>Secondary High School</v>
      </c>
      <c r="N14" s="3">
        <v>3.95</v>
      </c>
      <c r="O14" s="4">
        <v>0.37920000000000004</v>
      </c>
      <c r="P14" s="3">
        <v>1.6</v>
      </c>
      <c r="Q14" s="4">
        <v>0.15360000000000001</v>
      </c>
      <c r="R14" s="3">
        <v>0.5</v>
      </c>
      <c r="S14" s="4">
        <v>4.8000000000000001E-2</v>
      </c>
      <c r="T14" s="3">
        <v>0</v>
      </c>
      <c r="U14" s="4">
        <v>0</v>
      </c>
      <c r="V14" s="3">
        <v>0</v>
      </c>
      <c r="W14" s="4">
        <v>0</v>
      </c>
      <c r="X14" s="3">
        <v>0</v>
      </c>
      <c r="Y14" s="4">
        <v>0</v>
      </c>
      <c r="Z14" s="3">
        <v>0.05</v>
      </c>
      <c r="AA14" s="4">
        <v>4.8000000000000004E-3</v>
      </c>
      <c r="AB14" s="3">
        <v>0</v>
      </c>
      <c r="AC14" s="4">
        <v>0</v>
      </c>
      <c r="AD14" s="3">
        <v>0.15</v>
      </c>
      <c r="AE14" s="6">
        <v>1.44E-2</v>
      </c>
    </row>
    <row r="15" spans="1:31" x14ac:dyDescent="0.25">
      <c r="A15" s="5" t="s">
        <v>46</v>
      </c>
      <c r="B15" s="1">
        <v>3330792</v>
      </c>
      <c r="C15" s="2">
        <v>92530</v>
      </c>
      <c r="D15" s="1" t="s">
        <v>36</v>
      </c>
      <c r="E15" s="1">
        <f>VLOOKUP(A:A,Sheet2!A:G,7,FALSE)</f>
        <v>0</v>
      </c>
      <c r="F15" s="1">
        <f>VLOOKUP(A:A,Sheet2!A:H,8,FALSE)</f>
        <v>0</v>
      </c>
      <c r="G15" s="1">
        <f>VLOOKUP(A:A,Sheet2!A:D,4,FALSE)</f>
        <v>0</v>
      </c>
      <c r="H15" s="3">
        <v>8</v>
      </c>
      <c r="I15" s="3">
        <v>9.3333333333333339</v>
      </c>
      <c r="J15" s="3">
        <v>21.333333333333332</v>
      </c>
      <c r="K15" s="3">
        <v>32.333333333333336</v>
      </c>
      <c r="L15" s="3">
        <v>17.75</v>
      </c>
      <c r="M15" s="3" t="str">
        <f t="shared" si="0"/>
        <v>Secondary High School</v>
      </c>
      <c r="N15" s="3">
        <v>3.35</v>
      </c>
      <c r="O15" s="4">
        <v>0.18873239436619718</v>
      </c>
      <c r="P15" s="3">
        <v>6.3</v>
      </c>
      <c r="Q15" s="4">
        <v>0.3549295774647887</v>
      </c>
      <c r="R15" s="3">
        <v>0.35</v>
      </c>
      <c r="S15" s="4">
        <v>1.9718309859154928E-2</v>
      </c>
      <c r="T15" s="3">
        <v>0</v>
      </c>
      <c r="U15" s="4">
        <v>0</v>
      </c>
      <c r="V15" s="3">
        <v>0.05</v>
      </c>
      <c r="W15" s="4">
        <v>2.8169014084507044E-3</v>
      </c>
      <c r="X15" s="3">
        <v>0.2</v>
      </c>
      <c r="Y15" s="4">
        <v>1.1267605633802818E-2</v>
      </c>
      <c r="Z15" s="3">
        <v>0</v>
      </c>
      <c r="AA15" s="4">
        <v>0</v>
      </c>
      <c r="AB15" s="3">
        <v>0.1</v>
      </c>
      <c r="AC15" s="4">
        <v>5.6338028169014088E-3</v>
      </c>
      <c r="AD15" s="3">
        <v>0.3</v>
      </c>
      <c r="AE15" s="6">
        <v>1.6901408450704224E-2</v>
      </c>
    </row>
    <row r="16" spans="1:31" x14ac:dyDescent="0.25">
      <c r="A16" s="5" t="s">
        <v>47</v>
      </c>
      <c r="B16" s="1">
        <v>106716</v>
      </c>
      <c r="C16" s="2">
        <v>92539</v>
      </c>
      <c r="D16" s="1" t="s">
        <v>48</v>
      </c>
      <c r="E16" s="1">
        <f>VLOOKUP(A:A,Sheet2!A:G,7,FALSE)</f>
        <v>719.16666999999995</v>
      </c>
      <c r="F16" s="1">
        <f>VLOOKUP(A:A,Sheet2!A:H,8,FALSE)</f>
        <v>67457.833333333328</v>
      </c>
      <c r="G16" s="1">
        <f>VLOOKUP(A:A,Sheet2!A:D,4,FALSE)</f>
        <v>719.16666666666663</v>
      </c>
      <c r="H16" s="3">
        <v>92.2</v>
      </c>
      <c r="I16" s="3">
        <v>94.4</v>
      </c>
      <c r="J16" s="3">
        <v>93.2</v>
      </c>
      <c r="K16" s="3">
        <v>93.8</v>
      </c>
      <c r="L16" s="3">
        <v>93.4</v>
      </c>
      <c r="M16" s="3" t="str">
        <f t="shared" si="0"/>
        <v>Secondary High School</v>
      </c>
      <c r="N16" s="3">
        <v>30.15</v>
      </c>
      <c r="O16" s="4">
        <v>0.32280513918629544</v>
      </c>
      <c r="P16" s="3">
        <v>56.3</v>
      </c>
      <c r="Q16" s="4">
        <v>0.60278372591006413</v>
      </c>
      <c r="R16" s="3">
        <v>1.05</v>
      </c>
      <c r="S16" s="4">
        <v>1.1241970021413276E-2</v>
      </c>
      <c r="T16" s="3">
        <v>4.0999999999999996</v>
      </c>
      <c r="U16" s="4">
        <v>4.3897216274089927E-2</v>
      </c>
      <c r="V16" s="3">
        <v>0.5</v>
      </c>
      <c r="W16" s="4">
        <v>5.3533190578158455E-3</v>
      </c>
      <c r="X16" s="3">
        <v>0.5</v>
      </c>
      <c r="Y16" s="4">
        <v>5.3533190578158455E-3</v>
      </c>
      <c r="Z16" s="3">
        <v>0.25</v>
      </c>
      <c r="AA16" s="4">
        <v>2.6766595289079227E-3</v>
      </c>
      <c r="AB16" s="3">
        <v>0</v>
      </c>
      <c r="AC16" s="4">
        <v>0</v>
      </c>
      <c r="AD16" s="3">
        <v>0.55000000000000004</v>
      </c>
      <c r="AE16" s="6">
        <v>5.8886509635974306E-3</v>
      </c>
    </row>
    <row r="17" spans="1:31" x14ac:dyDescent="0.25">
      <c r="A17" s="5" t="s">
        <v>49</v>
      </c>
      <c r="B17" s="1">
        <v>3330065</v>
      </c>
      <c r="C17" s="2">
        <v>92543</v>
      </c>
      <c r="D17" s="1" t="s">
        <v>50</v>
      </c>
      <c r="E17" s="1">
        <f>VLOOKUP(A:A,Sheet2!A:G,7,FALSE)</f>
        <v>396.9235364396655</v>
      </c>
      <c r="F17" s="1">
        <f>VLOOKUP(A:A,Sheet2!A:H,8,FALSE)</f>
        <v>177186.66666666666</v>
      </c>
      <c r="G17" s="1">
        <f>VLOOKUP(A:A,Sheet2!A:D,4,FALSE)</f>
        <v>570.83333333333337</v>
      </c>
      <c r="H17" s="3">
        <v>0.2</v>
      </c>
      <c r="I17" s="3">
        <v>0.8</v>
      </c>
      <c r="J17" s="3">
        <v>156.19999999999999</v>
      </c>
      <c r="K17" s="3">
        <v>310.39999999999998</v>
      </c>
      <c r="L17" s="3">
        <v>116.89999999999999</v>
      </c>
      <c r="M17" s="3" t="str">
        <f t="shared" si="0"/>
        <v>Secondary High School</v>
      </c>
      <c r="N17" s="3">
        <v>65.75</v>
      </c>
      <c r="O17" s="4">
        <v>0.56244653550042778</v>
      </c>
      <c r="P17" s="3">
        <v>36</v>
      </c>
      <c r="Q17" s="4">
        <v>0.30795551753635586</v>
      </c>
      <c r="R17" s="3">
        <v>10.8</v>
      </c>
      <c r="S17" s="4">
        <v>9.2386655260906766E-2</v>
      </c>
      <c r="T17" s="3">
        <v>0.95</v>
      </c>
      <c r="U17" s="4">
        <v>8.1266039349871689E-3</v>
      </c>
      <c r="V17" s="3">
        <v>0.65</v>
      </c>
      <c r="W17" s="4">
        <v>5.5603079555175371E-3</v>
      </c>
      <c r="X17" s="3">
        <v>0.55000000000000004</v>
      </c>
      <c r="Y17" s="4">
        <v>4.7048759623609928E-3</v>
      </c>
      <c r="Z17" s="3">
        <v>0.45</v>
      </c>
      <c r="AA17" s="4">
        <v>3.8494439692044486E-3</v>
      </c>
      <c r="AB17" s="3">
        <v>0</v>
      </c>
      <c r="AC17" s="4">
        <v>0</v>
      </c>
      <c r="AD17" s="3">
        <v>1.75</v>
      </c>
      <c r="AE17" s="6">
        <v>1.4970059880239523E-2</v>
      </c>
    </row>
    <row r="18" spans="1:31" x14ac:dyDescent="0.25">
      <c r="A18" s="5" t="s">
        <v>51</v>
      </c>
      <c r="B18" s="1">
        <v>3330503</v>
      </c>
      <c r="C18" s="1">
        <v>92543</v>
      </c>
      <c r="D18" s="1" t="s">
        <v>50</v>
      </c>
      <c r="E18" s="1">
        <f>VLOOKUP(A:A,Sheet2!A:G,7,FALSE)</f>
        <v>199.95818399044205</v>
      </c>
      <c r="F18" s="1">
        <f>VLOOKUP(A:A,Sheet2!A:H,8,FALSE)</f>
        <v>89261.333333333343</v>
      </c>
      <c r="G18" s="1">
        <f>VLOOKUP(A:A,Sheet2!A:D,4,FALSE)</f>
        <v>656.33333333333337</v>
      </c>
      <c r="H18" s="3">
        <v>49</v>
      </c>
      <c r="I18" s="3">
        <v>77.599999999999994</v>
      </c>
      <c r="J18" s="3">
        <v>130</v>
      </c>
      <c r="K18" s="3">
        <v>136</v>
      </c>
      <c r="L18" s="3">
        <v>98.15</v>
      </c>
      <c r="M18" s="3" t="str">
        <f t="shared" si="0"/>
        <v>Secondary High School</v>
      </c>
      <c r="N18" s="3">
        <v>38.85</v>
      </c>
      <c r="O18" s="4">
        <v>0.39582272032603155</v>
      </c>
      <c r="P18" s="3">
        <v>49.45</v>
      </c>
      <c r="Q18" s="4">
        <v>0.50382068262862967</v>
      </c>
      <c r="R18" s="3">
        <v>4.8</v>
      </c>
      <c r="S18" s="4">
        <v>4.8904737646459494E-2</v>
      </c>
      <c r="T18" s="3">
        <v>1.05</v>
      </c>
      <c r="U18" s="4">
        <v>1.0697911360163015E-2</v>
      </c>
      <c r="V18" s="3">
        <v>0.35</v>
      </c>
      <c r="W18" s="4">
        <v>3.5659704533876715E-3</v>
      </c>
      <c r="X18" s="3">
        <v>0.4</v>
      </c>
      <c r="Y18" s="4">
        <v>4.0753948038716251E-3</v>
      </c>
      <c r="Z18" s="3">
        <v>0.3</v>
      </c>
      <c r="AA18" s="4">
        <v>3.0565461029037184E-3</v>
      </c>
      <c r="AB18" s="3">
        <v>0</v>
      </c>
      <c r="AC18" s="4">
        <v>0</v>
      </c>
      <c r="AD18" s="3">
        <v>2.95</v>
      </c>
      <c r="AE18" s="6">
        <v>3.0056036678553236E-2</v>
      </c>
    </row>
    <row r="19" spans="1:31" x14ac:dyDescent="0.25">
      <c r="A19" s="5" t="s">
        <v>52</v>
      </c>
      <c r="B19" s="1">
        <v>3332673</v>
      </c>
      <c r="C19" s="2">
        <v>92544</v>
      </c>
      <c r="D19" s="1" t="s">
        <v>50</v>
      </c>
      <c r="E19" s="1">
        <f>VLOOKUP(A:A,Sheet2!A:G,7,FALSE)</f>
        <v>711.02511546555172</v>
      </c>
      <c r="F19" s="1">
        <f>VLOOKUP(A:A,Sheet2!A:H,8,FALSE)</f>
        <v>433618.66666666669</v>
      </c>
      <c r="G19" s="1">
        <f>VLOOKUP(A:A,Sheet2!A:D,4,FALSE)</f>
        <v>753.33333333333337</v>
      </c>
      <c r="H19" s="3">
        <v>656.4</v>
      </c>
      <c r="I19" s="3">
        <v>644.20000000000005</v>
      </c>
      <c r="J19" s="3">
        <v>575</v>
      </c>
      <c r="K19" s="3">
        <v>575.6</v>
      </c>
      <c r="L19" s="3">
        <v>612.79999999999995</v>
      </c>
      <c r="M19" s="3" t="str">
        <f t="shared" si="0"/>
        <v>Primary High School</v>
      </c>
      <c r="N19" s="3">
        <v>228.65</v>
      </c>
      <c r="O19" s="4">
        <v>0.37312336814621416</v>
      </c>
      <c r="P19" s="3">
        <v>319.8</v>
      </c>
      <c r="Q19" s="4">
        <v>0.52186684073107059</v>
      </c>
      <c r="R19" s="3">
        <v>30.55</v>
      </c>
      <c r="S19" s="4">
        <v>4.9853133159268932E-2</v>
      </c>
      <c r="T19" s="3">
        <v>8.6</v>
      </c>
      <c r="U19" s="4">
        <v>1.4033942558746737E-2</v>
      </c>
      <c r="V19" s="3">
        <v>2.7</v>
      </c>
      <c r="W19" s="4">
        <v>4.4060052219321152E-3</v>
      </c>
      <c r="X19" s="3">
        <v>13.55</v>
      </c>
      <c r="Y19" s="4">
        <v>2.2111618798955616E-2</v>
      </c>
      <c r="Z19" s="3">
        <v>3.15</v>
      </c>
      <c r="AA19" s="4">
        <v>5.1403394255874679E-3</v>
      </c>
      <c r="AB19" s="3">
        <v>0.05</v>
      </c>
      <c r="AC19" s="4">
        <v>8.1592689295039179E-5</v>
      </c>
      <c r="AD19" s="3">
        <v>5.75</v>
      </c>
      <c r="AE19" s="6">
        <v>9.383159268929504E-3</v>
      </c>
    </row>
    <row r="20" spans="1:31" x14ac:dyDescent="0.25">
      <c r="A20" s="5" t="s">
        <v>53</v>
      </c>
      <c r="B20" s="1">
        <v>115162</v>
      </c>
      <c r="C20" s="2">
        <v>92544</v>
      </c>
      <c r="D20" s="1" t="s">
        <v>50</v>
      </c>
      <c r="E20" s="1">
        <f>VLOOKUP(A:A,Sheet2!A:G,7,FALSE)</f>
        <v>37.114966795113553</v>
      </c>
      <c r="F20" s="1">
        <f>VLOOKUP(A:A,Sheet2!A:H,8,FALSE)</f>
        <v>22634.5625</v>
      </c>
      <c r="G20" s="1">
        <f>VLOOKUP(A:A,Sheet2!A:D,4,FALSE)</f>
        <v>748.25</v>
      </c>
      <c r="H20" s="3">
        <v>52.75</v>
      </c>
      <c r="I20" s="3">
        <v>59.5</v>
      </c>
      <c r="J20" s="3">
        <v>57.25</v>
      </c>
      <c r="K20" s="3">
        <v>30.25</v>
      </c>
      <c r="L20" s="3">
        <v>49.9375</v>
      </c>
      <c r="M20" s="3" t="str">
        <f t="shared" si="0"/>
        <v>Secondary High School</v>
      </c>
      <c r="N20" s="3">
        <v>22.65</v>
      </c>
      <c r="O20" s="4">
        <v>0.45356695869837294</v>
      </c>
      <c r="P20" s="3">
        <v>19.850000000000001</v>
      </c>
      <c r="Q20" s="4">
        <v>0.39749687108886111</v>
      </c>
      <c r="R20" s="3">
        <v>3.3</v>
      </c>
      <c r="S20" s="4">
        <v>6.6082603254067576E-2</v>
      </c>
      <c r="T20" s="3">
        <v>0.3</v>
      </c>
      <c r="U20" s="4">
        <v>6.0075093867334164E-3</v>
      </c>
      <c r="V20" s="3">
        <v>0.15</v>
      </c>
      <c r="W20" s="4">
        <v>3.0037546933667082E-3</v>
      </c>
      <c r="X20" s="3">
        <v>0.5</v>
      </c>
      <c r="Y20" s="4">
        <v>1.0012515644555695E-2</v>
      </c>
      <c r="Z20" s="3">
        <v>0.7</v>
      </c>
      <c r="AA20" s="4">
        <v>1.4017521902377971E-2</v>
      </c>
      <c r="AB20" s="3">
        <v>0</v>
      </c>
      <c r="AC20" s="4">
        <v>0</v>
      </c>
      <c r="AD20" s="3">
        <v>1.05</v>
      </c>
      <c r="AE20" s="6">
        <v>2.102628285356696E-2</v>
      </c>
    </row>
    <row r="21" spans="1:31" x14ac:dyDescent="0.25">
      <c r="A21" s="5" t="s">
        <v>54</v>
      </c>
      <c r="B21" s="1">
        <v>3330768</v>
      </c>
      <c r="C21" s="2">
        <v>92544</v>
      </c>
      <c r="D21" s="1" t="s">
        <v>50</v>
      </c>
      <c r="E21" s="1">
        <f>VLOOKUP(A:A,Sheet2!A:G,7,FALSE)</f>
        <v>0</v>
      </c>
      <c r="F21" s="1">
        <f>VLOOKUP(A:A,Sheet2!A:H,8,FALSE)</f>
        <v>0</v>
      </c>
      <c r="G21" s="1">
        <f>VLOOKUP(A:A,Sheet2!A:D,4,FALSE)</f>
        <v>0</v>
      </c>
      <c r="H21" s="3">
        <v>11</v>
      </c>
      <c r="I21" s="3">
        <v>8.5</v>
      </c>
      <c r="J21" s="3">
        <v>6</v>
      </c>
      <c r="K21" s="3">
        <v>4</v>
      </c>
      <c r="L21" s="3">
        <v>7.375</v>
      </c>
      <c r="M21" s="3" t="str">
        <f t="shared" si="0"/>
        <v>Secondary High School</v>
      </c>
      <c r="N21" s="3">
        <v>1.85</v>
      </c>
      <c r="O21" s="4">
        <v>0.25084745762711863</v>
      </c>
      <c r="P21" s="3">
        <v>0.9</v>
      </c>
      <c r="Q21" s="4">
        <v>0.12203389830508475</v>
      </c>
      <c r="R21" s="3">
        <v>0.2</v>
      </c>
      <c r="S21" s="4">
        <v>2.7118644067796613E-2</v>
      </c>
      <c r="T21" s="3">
        <v>0</v>
      </c>
      <c r="U21" s="4">
        <v>0</v>
      </c>
      <c r="V21" s="3">
        <v>0</v>
      </c>
      <c r="W21" s="4">
        <v>0</v>
      </c>
      <c r="X21" s="3">
        <v>0</v>
      </c>
      <c r="Y21" s="4">
        <v>0</v>
      </c>
      <c r="Z21" s="3">
        <v>0</v>
      </c>
      <c r="AA21" s="4">
        <v>0</v>
      </c>
      <c r="AB21" s="3">
        <v>0</v>
      </c>
      <c r="AC21" s="4">
        <v>0</v>
      </c>
      <c r="AD21" s="3">
        <v>0</v>
      </c>
      <c r="AE21" s="6">
        <v>0</v>
      </c>
    </row>
    <row r="22" spans="1:31" x14ac:dyDescent="0.25">
      <c r="A22" s="5" t="s">
        <v>55</v>
      </c>
      <c r="B22" s="1">
        <v>113159</v>
      </c>
      <c r="C22" s="2">
        <v>92545</v>
      </c>
      <c r="D22" s="1" t="s">
        <v>50</v>
      </c>
      <c r="E22" s="1">
        <f>VLOOKUP(A:A,Sheet2!A:G,7,FALSE)</f>
        <v>289.25852614685027</v>
      </c>
      <c r="F22" s="1">
        <f>VLOOKUP(A:A,Sheet2!A:H,8,FALSE)</f>
        <v>216278.59999999998</v>
      </c>
      <c r="G22" s="1">
        <f>VLOOKUP(A:A,Sheet2!A:D,4,FALSE)</f>
        <v>698.8</v>
      </c>
      <c r="H22" s="3">
        <v>444.25</v>
      </c>
      <c r="I22" s="3">
        <v>417.75</v>
      </c>
      <c r="J22" s="3">
        <v>371.5</v>
      </c>
      <c r="K22" s="3">
        <v>309.5</v>
      </c>
      <c r="L22" s="3">
        <v>385.75</v>
      </c>
      <c r="M22" s="3" t="str">
        <f t="shared" si="0"/>
        <v>Primary High School</v>
      </c>
      <c r="N22" s="3">
        <v>203.9</v>
      </c>
      <c r="O22" s="4">
        <v>0.52858068697342842</v>
      </c>
      <c r="P22" s="3">
        <v>99.25</v>
      </c>
      <c r="Q22" s="4">
        <v>0.25729099157485419</v>
      </c>
      <c r="R22" s="3">
        <v>38.1</v>
      </c>
      <c r="S22" s="4">
        <v>9.8768632534024625E-2</v>
      </c>
      <c r="T22" s="3">
        <v>3.25</v>
      </c>
      <c r="U22" s="4">
        <v>8.4251458198314963E-3</v>
      </c>
      <c r="V22" s="3">
        <v>1.6</v>
      </c>
      <c r="W22" s="4">
        <v>4.1477640959170451E-3</v>
      </c>
      <c r="X22" s="3">
        <v>6.65</v>
      </c>
      <c r="Y22" s="4">
        <v>1.7239144523655218E-2</v>
      </c>
      <c r="Z22" s="3">
        <v>7.85</v>
      </c>
      <c r="AA22" s="4">
        <v>2.0349967595592999E-2</v>
      </c>
      <c r="AB22" s="3">
        <v>0.1</v>
      </c>
      <c r="AC22" s="4">
        <v>2.5923525599481532E-4</v>
      </c>
      <c r="AD22" s="3">
        <v>8</v>
      </c>
      <c r="AE22" s="6">
        <v>2.0738820479585224E-2</v>
      </c>
    </row>
    <row r="23" spans="1:31" x14ac:dyDescent="0.25">
      <c r="A23" s="5" t="s">
        <v>56</v>
      </c>
      <c r="B23" s="1">
        <v>3330537</v>
      </c>
      <c r="C23" s="2">
        <v>92545</v>
      </c>
      <c r="D23" s="1" t="s">
        <v>50</v>
      </c>
      <c r="E23" s="1">
        <f>VLOOKUP(A:A,Sheet2!A:G,7,FALSE)</f>
        <v>422.25906112077035</v>
      </c>
      <c r="F23" s="1">
        <f>VLOOKUP(A:A,Sheet2!A:H,8,FALSE)</f>
        <v>315723.09999999998</v>
      </c>
      <c r="G23" s="1">
        <f>VLOOKUP(A:A,Sheet2!A:D,4,FALSE)</f>
        <v>720.5</v>
      </c>
      <c r="H23" s="3">
        <v>526.20000000000005</v>
      </c>
      <c r="I23" s="3">
        <v>518.6</v>
      </c>
      <c r="J23" s="3">
        <v>428</v>
      </c>
      <c r="K23" s="3">
        <v>438.2</v>
      </c>
      <c r="L23" s="3">
        <v>477.75000000000006</v>
      </c>
      <c r="M23" s="3" t="str">
        <f t="shared" si="0"/>
        <v>Primary High School</v>
      </c>
      <c r="N23" s="3">
        <v>234.2</v>
      </c>
      <c r="O23" s="4">
        <v>0.49021454735740444</v>
      </c>
      <c r="P23" s="3">
        <v>155.30000000000001</v>
      </c>
      <c r="Q23" s="4">
        <v>0.32506541077969647</v>
      </c>
      <c r="R23" s="3">
        <v>51.95</v>
      </c>
      <c r="S23" s="4">
        <v>0.10873888016745159</v>
      </c>
      <c r="T23" s="3">
        <v>4.25</v>
      </c>
      <c r="U23" s="4">
        <v>8.8958660387231797E-3</v>
      </c>
      <c r="V23" s="3">
        <v>5.35</v>
      </c>
      <c r="W23" s="4">
        <v>1.1198325484039767E-2</v>
      </c>
      <c r="X23" s="3">
        <v>8.9</v>
      </c>
      <c r="Y23" s="4">
        <v>1.8628990057561485E-2</v>
      </c>
      <c r="Z23" s="3">
        <v>9.75</v>
      </c>
      <c r="AA23" s="4">
        <v>2.0408163265306121E-2</v>
      </c>
      <c r="AB23" s="3">
        <v>0</v>
      </c>
      <c r="AC23" s="4">
        <v>0</v>
      </c>
      <c r="AD23" s="3">
        <v>8.0500000000000007</v>
      </c>
      <c r="AE23" s="6">
        <v>1.6849816849816849E-2</v>
      </c>
    </row>
    <row r="24" spans="1:31" x14ac:dyDescent="0.25">
      <c r="A24" s="5" t="s">
        <v>57</v>
      </c>
      <c r="B24" s="1">
        <v>118794</v>
      </c>
      <c r="C24" s="2">
        <v>92562</v>
      </c>
      <c r="D24" s="1" t="s">
        <v>58</v>
      </c>
      <c r="E24" s="1">
        <f>VLOOKUP(A:A,Sheet2!A:G,7,FALSE)</f>
        <v>231.53028491731419</v>
      </c>
      <c r="F24" s="1">
        <f>VLOOKUP(A:A,Sheet2!A:H,8,FALSE)</f>
        <v>258233.44444444444</v>
      </c>
      <c r="G24" s="1">
        <f>VLOOKUP(A:A,Sheet2!A:D,4,FALSE)</f>
        <v>816.33333333333337</v>
      </c>
      <c r="H24" s="3">
        <v>595.33333333333337</v>
      </c>
      <c r="I24" s="3">
        <v>540.66666666666663</v>
      </c>
      <c r="J24" s="3">
        <v>385.66666666666669</v>
      </c>
      <c r="K24" s="3">
        <v>316.33333333333331</v>
      </c>
      <c r="L24" s="3">
        <v>459.5</v>
      </c>
      <c r="M24" s="3" t="str">
        <f t="shared" si="0"/>
        <v>Primary High School</v>
      </c>
      <c r="N24" s="3">
        <v>128.19999999999999</v>
      </c>
      <c r="O24" s="4">
        <v>0.27899891186071812</v>
      </c>
      <c r="P24" s="3">
        <v>140.05000000000001</v>
      </c>
      <c r="Q24" s="4">
        <v>0.30478781284004353</v>
      </c>
      <c r="R24" s="3">
        <v>25.8</v>
      </c>
      <c r="S24" s="4">
        <v>5.6147986942328622E-2</v>
      </c>
      <c r="T24" s="3">
        <v>2.65</v>
      </c>
      <c r="U24" s="4">
        <v>5.7671381936887922E-3</v>
      </c>
      <c r="V24" s="3">
        <v>2</v>
      </c>
      <c r="W24" s="4">
        <v>4.3525571273122961E-3</v>
      </c>
      <c r="X24" s="3">
        <v>11.55</v>
      </c>
      <c r="Y24" s="4">
        <v>2.5136017410228511E-2</v>
      </c>
      <c r="Z24" s="3">
        <v>9.6</v>
      </c>
      <c r="AA24" s="4">
        <v>2.0892274211099019E-2</v>
      </c>
      <c r="AB24" s="3">
        <v>26.65</v>
      </c>
      <c r="AC24" s="4">
        <v>5.7997823721436338E-2</v>
      </c>
      <c r="AD24" s="3">
        <v>12.45</v>
      </c>
      <c r="AE24" s="6">
        <v>2.7094668117519042E-2</v>
      </c>
    </row>
    <row r="25" spans="1:31" x14ac:dyDescent="0.25">
      <c r="A25" s="5" t="s">
        <v>59</v>
      </c>
      <c r="B25" s="1">
        <v>3330529</v>
      </c>
      <c r="C25" s="2">
        <v>92562</v>
      </c>
      <c r="D25" s="1" t="s">
        <v>58</v>
      </c>
      <c r="E25" s="1">
        <f>VLOOKUP(A:A,Sheet2!A:G,7,FALSE)</f>
        <v>474.18230723251639</v>
      </c>
      <c r="F25" s="1">
        <f>VLOOKUP(A:A,Sheet2!A:H,8,FALSE)</f>
        <v>528871.33333333337</v>
      </c>
      <c r="G25" s="1">
        <f>VLOOKUP(A:A,Sheet2!A:D,4,FALSE)</f>
        <v>809.16666666666663</v>
      </c>
      <c r="H25" s="3">
        <v>650.6</v>
      </c>
      <c r="I25" s="3">
        <v>639.79999999999995</v>
      </c>
      <c r="J25" s="3">
        <v>655.8</v>
      </c>
      <c r="K25" s="3">
        <v>653.6</v>
      </c>
      <c r="L25" s="3">
        <v>649.95000000000005</v>
      </c>
      <c r="M25" s="3" t="str">
        <f t="shared" si="0"/>
        <v>Primary High School</v>
      </c>
      <c r="N25" s="3">
        <v>163.65</v>
      </c>
      <c r="O25" s="4">
        <v>0.25178859912300944</v>
      </c>
      <c r="P25" s="3">
        <v>311.14999999999998</v>
      </c>
      <c r="Q25" s="4">
        <v>0.47872913301023151</v>
      </c>
      <c r="R25" s="3">
        <v>25.1</v>
      </c>
      <c r="S25" s="4">
        <v>3.8618355258096773E-2</v>
      </c>
      <c r="T25" s="3">
        <v>3.35</v>
      </c>
      <c r="U25" s="4">
        <v>5.1542426340487725E-3</v>
      </c>
      <c r="V25" s="3">
        <v>2.2999999999999998</v>
      </c>
      <c r="W25" s="4">
        <v>3.5387337487499033E-3</v>
      </c>
      <c r="X25" s="3">
        <v>23.2</v>
      </c>
      <c r="Y25" s="4">
        <v>3.5695053465651203E-2</v>
      </c>
      <c r="Z25" s="3">
        <v>19.25</v>
      </c>
      <c r="AA25" s="4">
        <v>2.9617662897145933E-2</v>
      </c>
      <c r="AB25" s="3">
        <v>80.95</v>
      </c>
      <c r="AC25" s="4">
        <v>0.12454804215708901</v>
      </c>
      <c r="AD25" s="3">
        <v>21.6</v>
      </c>
      <c r="AE25" s="6">
        <v>3.3233325640433881E-2</v>
      </c>
    </row>
    <row r="26" spans="1:31" x14ac:dyDescent="0.25">
      <c r="A26" s="5" t="s">
        <v>60</v>
      </c>
      <c r="B26" s="1">
        <v>3330644</v>
      </c>
      <c r="C26" s="2">
        <v>92562</v>
      </c>
      <c r="D26" s="1" t="s">
        <v>58</v>
      </c>
      <c r="E26" s="1">
        <f>VLOOKUP(A:A,Sheet2!A:G,7,FALSE)</f>
        <v>82.390436341900767</v>
      </c>
      <c r="F26" s="1">
        <f>VLOOKUP(A:A,Sheet2!A:H,8,FALSE)</f>
        <v>91892.800000000003</v>
      </c>
      <c r="G26" s="1">
        <f>VLOOKUP(A:A,Sheet2!A:D,4,FALSE)</f>
        <v>632</v>
      </c>
      <c r="H26" s="3">
        <v>0</v>
      </c>
      <c r="I26" s="3">
        <v>6.4</v>
      </c>
      <c r="J26" s="3">
        <v>76.2</v>
      </c>
      <c r="K26" s="3">
        <v>145.4</v>
      </c>
      <c r="L26" s="3">
        <v>57</v>
      </c>
      <c r="M26" s="3" t="str">
        <f t="shared" si="0"/>
        <v>Secondary High School</v>
      </c>
      <c r="N26" s="3">
        <v>25.05</v>
      </c>
      <c r="O26" s="4">
        <v>0.43947368421052635</v>
      </c>
      <c r="P26" s="3">
        <v>16</v>
      </c>
      <c r="Q26" s="4">
        <v>0.2807017543859649</v>
      </c>
      <c r="R26" s="3">
        <v>6.9</v>
      </c>
      <c r="S26" s="4">
        <v>0.12105263157894737</v>
      </c>
      <c r="T26" s="3">
        <v>0.3</v>
      </c>
      <c r="U26" s="4">
        <v>5.263157894736842E-3</v>
      </c>
      <c r="V26" s="3">
        <v>0.3</v>
      </c>
      <c r="W26" s="4">
        <v>5.263157894736842E-3</v>
      </c>
      <c r="X26" s="3">
        <v>0.65</v>
      </c>
      <c r="Y26" s="4">
        <v>1.1403508771929825E-2</v>
      </c>
      <c r="Z26" s="3">
        <v>1.8</v>
      </c>
      <c r="AA26" s="4">
        <v>3.1578947368421054E-2</v>
      </c>
      <c r="AB26" s="3">
        <v>4.2</v>
      </c>
      <c r="AC26" s="4">
        <v>7.3684210526315796E-2</v>
      </c>
      <c r="AD26" s="3">
        <v>1.8</v>
      </c>
      <c r="AE26" s="6">
        <v>3.1578947368421054E-2</v>
      </c>
    </row>
    <row r="27" spans="1:31" x14ac:dyDescent="0.25">
      <c r="A27" s="5" t="s">
        <v>61</v>
      </c>
      <c r="B27" s="1">
        <v>100420</v>
      </c>
      <c r="C27" s="2">
        <v>92563</v>
      </c>
      <c r="D27" s="1" t="s">
        <v>58</v>
      </c>
      <c r="E27" s="1">
        <f>VLOOKUP(A:A,Sheet2!A:G,7,FALSE)</f>
        <v>787.61358055009828</v>
      </c>
      <c r="F27" s="1">
        <f>VLOOKUP(A:A,Sheet2!A:H,8,FALSE)</f>
        <v>641432.5</v>
      </c>
      <c r="G27" s="1">
        <f>VLOOKUP(A:A,Sheet2!A:D,4,FALSE)</f>
        <v>806.83333333333337</v>
      </c>
      <c r="H27" s="3">
        <v>877.6</v>
      </c>
      <c r="I27" s="3">
        <v>859.8</v>
      </c>
      <c r="J27" s="3">
        <v>842</v>
      </c>
      <c r="K27" s="3">
        <v>795</v>
      </c>
      <c r="L27" s="3">
        <v>843.6</v>
      </c>
      <c r="M27" s="3" t="str">
        <f t="shared" si="0"/>
        <v>Primary High School</v>
      </c>
      <c r="N27" s="3">
        <v>257.89999999999998</v>
      </c>
      <c r="O27" s="4">
        <v>0.30571360834518724</v>
      </c>
      <c r="P27" s="3">
        <v>275.25</v>
      </c>
      <c r="Q27" s="4">
        <v>0.32628022759601705</v>
      </c>
      <c r="R27" s="3">
        <v>71.599999999999994</v>
      </c>
      <c r="S27" s="4">
        <v>8.4874348032242766E-2</v>
      </c>
      <c r="T27" s="3">
        <v>3</v>
      </c>
      <c r="U27" s="4">
        <v>3.5561877667140826E-3</v>
      </c>
      <c r="V27" s="3">
        <v>5</v>
      </c>
      <c r="W27" s="4">
        <v>5.9269796111901373E-3</v>
      </c>
      <c r="X27" s="3">
        <v>44.75</v>
      </c>
      <c r="Y27" s="4">
        <v>5.3046467520151727E-2</v>
      </c>
      <c r="Z27" s="3">
        <v>65.75</v>
      </c>
      <c r="AA27" s="4">
        <v>7.7939781887150311E-2</v>
      </c>
      <c r="AB27" s="3">
        <v>70.150000000000006</v>
      </c>
      <c r="AC27" s="4">
        <v>8.3155523944997631E-2</v>
      </c>
      <c r="AD27" s="3">
        <v>50.8</v>
      </c>
      <c r="AE27" s="6">
        <v>6.0218112849691793E-2</v>
      </c>
    </row>
    <row r="28" spans="1:31" x14ac:dyDescent="0.25">
      <c r="A28" s="5" t="s">
        <v>62</v>
      </c>
      <c r="B28" s="1">
        <v>102079</v>
      </c>
      <c r="C28" s="2">
        <v>92563</v>
      </c>
      <c r="D28" s="1" t="s">
        <v>58</v>
      </c>
      <c r="E28" s="1">
        <f>VLOOKUP(A:A,Sheet2!A:G,7,FALSE)</f>
        <v>17.909585789129011</v>
      </c>
      <c r="F28" s="1">
        <f>VLOOKUP(A:A,Sheet2!A:H,8,FALSE)</f>
        <v>14585.566666666666</v>
      </c>
      <c r="G28" s="1">
        <f>VLOOKUP(A:A,Sheet2!A:D,4,FALSE)</f>
        <v>751.83333333333337</v>
      </c>
      <c r="H28" s="3">
        <v>6.4</v>
      </c>
      <c r="I28" s="3">
        <v>15.6</v>
      </c>
      <c r="J28" s="3">
        <v>21.6</v>
      </c>
      <c r="K28" s="3">
        <v>19.399999999999999</v>
      </c>
      <c r="L28" s="3">
        <v>15.75</v>
      </c>
      <c r="M28" s="3" t="str">
        <f t="shared" si="0"/>
        <v>Secondary High School</v>
      </c>
      <c r="N28" s="3">
        <v>3.85</v>
      </c>
      <c r="O28" s="4">
        <v>0.24444444444444444</v>
      </c>
      <c r="P28" s="3">
        <v>9.9499999999999993</v>
      </c>
      <c r="Q28" s="4">
        <v>0.63174603174603172</v>
      </c>
      <c r="R28" s="3">
        <v>0.85</v>
      </c>
      <c r="S28" s="4">
        <v>5.3968253968253964E-2</v>
      </c>
      <c r="T28" s="3">
        <v>0.05</v>
      </c>
      <c r="U28" s="4">
        <v>3.1746031746031746E-3</v>
      </c>
      <c r="V28" s="3">
        <v>0</v>
      </c>
      <c r="W28" s="4">
        <v>0</v>
      </c>
      <c r="X28" s="3">
        <v>0.1</v>
      </c>
      <c r="Y28" s="4">
        <v>6.3492063492063492E-3</v>
      </c>
      <c r="Z28" s="3">
        <v>0.35</v>
      </c>
      <c r="AA28" s="4">
        <v>2.222222222222222E-2</v>
      </c>
      <c r="AB28" s="3">
        <v>0.15</v>
      </c>
      <c r="AC28" s="4">
        <v>9.5238095238095229E-3</v>
      </c>
      <c r="AD28" s="3">
        <v>0.5</v>
      </c>
      <c r="AE28" s="6">
        <v>3.1746031746031744E-2</v>
      </c>
    </row>
    <row r="29" spans="1:31" x14ac:dyDescent="0.25">
      <c r="A29" s="5" t="s">
        <v>63</v>
      </c>
      <c r="B29" s="1">
        <v>101170</v>
      </c>
      <c r="C29" s="2">
        <v>92570</v>
      </c>
      <c r="D29" s="1" t="s">
        <v>64</v>
      </c>
      <c r="E29" s="1">
        <f>VLOOKUP(A:A,Sheet2!A:G,7,FALSE)</f>
        <v>81.150487930148955</v>
      </c>
      <c r="F29" s="1">
        <f>VLOOKUP(A:A,Sheet2!A:H,8,FALSE)</f>
        <v>31600</v>
      </c>
      <c r="G29" s="1">
        <f>VLOOKUP(A:A,Sheet2!A:D,4,FALSE)</f>
        <v>790</v>
      </c>
      <c r="H29" s="3">
        <v>107.8</v>
      </c>
      <c r="I29" s="3">
        <v>83</v>
      </c>
      <c r="J29" s="3">
        <v>57</v>
      </c>
      <c r="K29" s="3">
        <v>40</v>
      </c>
      <c r="L29" s="3">
        <v>71.95</v>
      </c>
      <c r="M29" s="3" t="str">
        <f t="shared" si="0"/>
        <v>Secondary High School</v>
      </c>
      <c r="N29" s="3">
        <v>53.55</v>
      </c>
      <c r="O29" s="4">
        <v>0.74426685198054199</v>
      </c>
      <c r="P29" s="3">
        <v>7.15</v>
      </c>
      <c r="Q29" s="4">
        <v>9.9374565670604584E-2</v>
      </c>
      <c r="R29" s="3">
        <v>7.75</v>
      </c>
      <c r="S29" s="4">
        <v>0.10771369006254343</v>
      </c>
      <c r="T29" s="3">
        <v>0.45</v>
      </c>
      <c r="U29" s="4">
        <v>6.2543432939541344E-3</v>
      </c>
      <c r="V29" s="3">
        <v>0.35</v>
      </c>
      <c r="W29" s="4">
        <v>4.8644892286309931E-3</v>
      </c>
      <c r="X29" s="3">
        <v>1.75</v>
      </c>
      <c r="Y29" s="4">
        <v>2.4322446143154968E-2</v>
      </c>
      <c r="Z29" s="3">
        <v>0.6</v>
      </c>
      <c r="AA29" s="4">
        <v>8.3391243919388458E-3</v>
      </c>
      <c r="AB29" s="3">
        <v>0.05</v>
      </c>
      <c r="AC29" s="4">
        <v>6.9492703266157052E-4</v>
      </c>
      <c r="AD29" s="3">
        <v>0.3</v>
      </c>
      <c r="AE29" s="6">
        <v>4.1695621959694229E-3</v>
      </c>
    </row>
    <row r="30" spans="1:31" x14ac:dyDescent="0.25">
      <c r="A30" s="5" t="s">
        <v>65</v>
      </c>
      <c r="B30" s="1">
        <v>3330172</v>
      </c>
      <c r="C30" s="2">
        <v>92570</v>
      </c>
      <c r="D30" s="1" t="s">
        <v>64</v>
      </c>
      <c r="E30" s="1">
        <f>VLOOKUP(A:A,Sheet2!A:G,7,FALSE)</f>
        <v>388.65348399246705</v>
      </c>
      <c r="F30" s="1">
        <f>VLOOKUP(A:A,Sheet2!A:H,8,FALSE)</f>
        <v>151341.66666666669</v>
      </c>
      <c r="G30" s="1">
        <f>VLOOKUP(A:A,Sheet2!A:D,4,FALSE)</f>
        <v>595.83333333333337</v>
      </c>
      <c r="H30" s="3">
        <v>0</v>
      </c>
      <c r="I30" s="3">
        <v>1.2</v>
      </c>
      <c r="J30" s="3">
        <v>114.2</v>
      </c>
      <c r="K30" s="3">
        <v>254</v>
      </c>
      <c r="L30" s="3">
        <v>92.35</v>
      </c>
      <c r="M30" s="3" t="str">
        <f t="shared" si="0"/>
        <v>Secondary High School</v>
      </c>
      <c r="N30" s="3">
        <v>69.45</v>
      </c>
      <c r="O30" s="4">
        <v>0.75203031943692478</v>
      </c>
      <c r="P30" s="3">
        <v>11.7</v>
      </c>
      <c r="Q30" s="4">
        <v>0.12669193286410396</v>
      </c>
      <c r="R30" s="3">
        <v>8.5500000000000007</v>
      </c>
      <c r="S30" s="4">
        <v>9.2582566323768281E-2</v>
      </c>
      <c r="T30" s="3">
        <v>0.7</v>
      </c>
      <c r="U30" s="4">
        <v>7.5798592311857064E-3</v>
      </c>
      <c r="V30" s="3">
        <v>0.3</v>
      </c>
      <c r="W30" s="4">
        <v>3.2485110990795887E-3</v>
      </c>
      <c r="X30" s="3">
        <v>0.45</v>
      </c>
      <c r="Y30" s="4">
        <v>4.8727666486193836E-3</v>
      </c>
      <c r="Z30" s="3">
        <v>0.6</v>
      </c>
      <c r="AA30" s="4">
        <v>6.4970221981591773E-3</v>
      </c>
      <c r="AB30" s="3">
        <v>0.05</v>
      </c>
      <c r="AC30" s="4">
        <v>5.4141851651326478E-4</v>
      </c>
      <c r="AD30" s="3">
        <v>0.55000000000000004</v>
      </c>
      <c r="AE30" s="6">
        <v>5.9556036816459127E-3</v>
      </c>
    </row>
    <row r="31" spans="1:31" x14ac:dyDescent="0.25">
      <c r="A31" s="5" t="s">
        <v>66</v>
      </c>
      <c r="B31" s="1">
        <v>3330693</v>
      </c>
      <c r="C31" s="2">
        <v>92570</v>
      </c>
      <c r="D31" s="1" t="s">
        <v>64</v>
      </c>
      <c r="E31" s="1">
        <f>VLOOKUP(A:A,Sheet2!A:G,7,FALSE)</f>
        <v>102.88049991439823</v>
      </c>
      <c r="F31" s="1">
        <f>VLOOKUP(A:A,Sheet2!A:H,8,FALSE)</f>
        <v>40061.666666666672</v>
      </c>
      <c r="G31" s="1">
        <f>VLOOKUP(A:A,Sheet2!A:D,4,FALSE)</f>
        <v>616.33333333333337</v>
      </c>
      <c r="H31" s="3">
        <v>18.8</v>
      </c>
      <c r="I31" s="3">
        <v>46.6</v>
      </c>
      <c r="J31" s="3">
        <v>67</v>
      </c>
      <c r="K31" s="3">
        <v>65</v>
      </c>
      <c r="L31" s="3">
        <v>49.35</v>
      </c>
      <c r="M31" s="3" t="str">
        <f t="shared" si="0"/>
        <v>Secondary High School</v>
      </c>
      <c r="N31" s="3">
        <v>27.2</v>
      </c>
      <c r="O31" s="4">
        <v>0.55116514690982776</v>
      </c>
      <c r="P31" s="3">
        <v>15.9</v>
      </c>
      <c r="Q31" s="4">
        <v>0.32218844984802431</v>
      </c>
      <c r="R31" s="3">
        <v>4.1500000000000004</v>
      </c>
      <c r="S31" s="4">
        <v>8.4093211752786223E-2</v>
      </c>
      <c r="T31" s="3">
        <v>0.25</v>
      </c>
      <c r="U31" s="4">
        <v>5.065856129685917E-3</v>
      </c>
      <c r="V31" s="3">
        <v>0.45</v>
      </c>
      <c r="W31" s="4">
        <v>9.11854103343465E-3</v>
      </c>
      <c r="X31" s="3">
        <v>0.3</v>
      </c>
      <c r="Y31" s="4">
        <v>6.0790273556231003E-3</v>
      </c>
      <c r="Z31" s="3">
        <v>0.45</v>
      </c>
      <c r="AA31" s="4">
        <v>9.11854103343465E-3</v>
      </c>
      <c r="AB31" s="3">
        <v>0.05</v>
      </c>
      <c r="AC31" s="4">
        <v>1.0131712259371835E-3</v>
      </c>
      <c r="AD31" s="3">
        <v>0.6</v>
      </c>
      <c r="AE31" s="6">
        <v>1.2158054711246201E-2</v>
      </c>
    </row>
    <row r="32" spans="1:31" x14ac:dyDescent="0.25">
      <c r="A32" s="5" t="s">
        <v>67</v>
      </c>
      <c r="B32" s="1">
        <v>3330776</v>
      </c>
      <c r="C32" s="2">
        <v>92570</v>
      </c>
      <c r="D32" s="1" t="s">
        <v>64</v>
      </c>
      <c r="E32" s="1">
        <f>VLOOKUP(A:A,Sheet2!A:G,7,FALSE)</f>
        <v>33.933915425440851</v>
      </c>
      <c r="F32" s="1">
        <f>VLOOKUP(A:A,Sheet2!A:H,8,FALSE)</f>
        <v>13213.866666666667</v>
      </c>
      <c r="G32" s="1">
        <f>VLOOKUP(A:A,Sheet2!A:D,4,FALSE)</f>
        <v>434.66666666666669</v>
      </c>
      <c r="H32" s="3">
        <v>18.2</v>
      </c>
      <c r="I32" s="3">
        <v>36</v>
      </c>
      <c r="J32" s="3">
        <v>37.200000000000003</v>
      </c>
      <c r="K32" s="3">
        <v>30.4</v>
      </c>
      <c r="L32" s="3">
        <v>30.450000000000003</v>
      </c>
      <c r="M32" s="3" t="str">
        <f t="shared" si="0"/>
        <v>Secondary High School</v>
      </c>
      <c r="N32" s="3">
        <v>23</v>
      </c>
      <c r="O32" s="4">
        <v>0.75533661740558289</v>
      </c>
      <c r="P32" s="3">
        <v>3.3</v>
      </c>
      <c r="Q32" s="4">
        <v>0.10837438423645318</v>
      </c>
      <c r="R32" s="3">
        <v>3.35</v>
      </c>
      <c r="S32" s="4">
        <v>0.11001642036124794</v>
      </c>
      <c r="T32" s="3">
        <v>0.15</v>
      </c>
      <c r="U32" s="4">
        <v>4.9261083743842356E-3</v>
      </c>
      <c r="V32" s="3">
        <v>0.2</v>
      </c>
      <c r="W32" s="4">
        <v>6.5681444991789817E-3</v>
      </c>
      <c r="X32" s="3">
        <v>0</v>
      </c>
      <c r="Y32" s="4">
        <v>0</v>
      </c>
      <c r="Z32" s="3">
        <v>0.3</v>
      </c>
      <c r="AA32" s="4">
        <v>9.8522167487684713E-3</v>
      </c>
      <c r="AB32" s="3">
        <v>0</v>
      </c>
      <c r="AC32" s="4">
        <v>0</v>
      </c>
      <c r="AD32" s="3">
        <v>0.15</v>
      </c>
      <c r="AE32" s="6">
        <v>4.9261083743842356E-3</v>
      </c>
    </row>
    <row r="33" spans="1:31" x14ac:dyDescent="0.25">
      <c r="A33" s="5" t="s">
        <v>68</v>
      </c>
      <c r="B33" s="1">
        <v>3335973</v>
      </c>
      <c r="C33" s="2">
        <v>92571</v>
      </c>
      <c r="D33" s="1" t="s">
        <v>64</v>
      </c>
      <c r="E33" s="1">
        <f>VLOOKUP(A:A,Sheet2!A:G,7,FALSE)</f>
        <v>661.66666699999996</v>
      </c>
      <c r="F33" s="1">
        <f>VLOOKUP(A:A,Sheet2!A:H,8,FALSE)</f>
        <v>391146.2</v>
      </c>
      <c r="G33" s="1">
        <f>VLOOKUP(A:A,Sheet2!A:D,4,FALSE)</f>
        <v>661.16666666666663</v>
      </c>
      <c r="H33" s="3">
        <v>673.6</v>
      </c>
      <c r="I33" s="3">
        <v>678</v>
      </c>
      <c r="J33" s="3">
        <v>619</v>
      </c>
      <c r="K33" s="3">
        <v>591.6</v>
      </c>
      <c r="L33" s="3">
        <v>640.54999999999995</v>
      </c>
      <c r="M33" s="3" t="str">
        <f t="shared" si="0"/>
        <v>Primary High School</v>
      </c>
      <c r="N33" s="3">
        <v>527.70000000000005</v>
      </c>
      <c r="O33" s="4">
        <v>0.82382327687143875</v>
      </c>
      <c r="P33" s="3">
        <v>26.25</v>
      </c>
      <c r="Q33" s="4">
        <v>4.0980407462337054E-2</v>
      </c>
      <c r="R33" s="3">
        <v>69.75</v>
      </c>
      <c r="S33" s="4">
        <v>0.10889079697135275</v>
      </c>
      <c r="T33" s="3">
        <v>1.2</v>
      </c>
      <c r="U33" s="4">
        <v>1.8733900554211225E-3</v>
      </c>
      <c r="V33" s="3">
        <v>2.85</v>
      </c>
      <c r="W33" s="4">
        <v>4.4493013816251665E-3</v>
      </c>
      <c r="X33" s="3">
        <v>6.15</v>
      </c>
      <c r="Y33" s="4">
        <v>9.6011240340332545E-3</v>
      </c>
      <c r="Z33" s="3">
        <v>4.05</v>
      </c>
      <c r="AA33" s="4">
        <v>6.3226914370462881E-3</v>
      </c>
      <c r="AB33" s="3">
        <v>0.1</v>
      </c>
      <c r="AC33" s="4">
        <v>1.5611583795176022E-4</v>
      </c>
      <c r="AD33" s="3">
        <v>2.5</v>
      </c>
      <c r="AE33" s="6">
        <v>3.9028959487940056E-3</v>
      </c>
    </row>
    <row r="34" spans="1:31" x14ac:dyDescent="0.25">
      <c r="A34" s="5" t="s">
        <v>69</v>
      </c>
      <c r="B34" s="1">
        <v>3331006</v>
      </c>
      <c r="C34" s="2">
        <v>92582</v>
      </c>
      <c r="D34" s="1" t="s">
        <v>70</v>
      </c>
      <c r="E34" s="1">
        <f>VLOOKUP(A:A,Sheet2!A:G,7,FALSE)</f>
        <v>200.6642703947891</v>
      </c>
      <c r="F34" s="1">
        <f>VLOOKUP(A:A,Sheet2!A:H,8,FALSE)</f>
        <v>84205.416666666657</v>
      </c>
      <c r="G34" s="1">
        <f>VLOOKUP(A:A,Sheet2!A:D,4,FALSE)</f>
        <v>552.16666666666663</v>
      </c>
      <c r="H34" s="3">
        <v>14.5</v>
      </c>
      <c r="I34" s="3">
        <v>49</v>
      </c>
      <c r="J34" s="3">
        <v>69.5</v>
      </c>
      <c r="K34" s="3">
        <v>152.5</v>
      </c>
      <c r="L34" s="3">
        <v>71.375</v>
      </c>
      <c r="M34" s="3" t="str">
        <f t="shared" si="0"/>
        <v>Secondary High School</v>
      </c>
      <c r="N34" s="3">
        <v>40.049999999999997</v>
      </c>
      <c r="O34" s="4">
        <v>0.56112084063047285</v>
      </c>
      <c r="P34" s="3">
        <v>13.35</v>
      </c>
      <c r="Q34" s="4">
        <v>0.18704028021015762</v>
      </c>
      <c r="R34" s="3">
        <v>5.7</v>
      </c>
      <c r="S34" s="4">
        <v>7.9859894921190902E-2</v>
      </c>
      <c r="T34" s="3">
        <v>2.6</v>
      </c>
      <c r="U34" s="4">
        <v>3.642732049036778E-2</v>
      </c>
      <c r="V34" s="3">
        <v>0.9</v>
      </c>
      <c r="W34" s="4">
        <v>1.2609457092819616E-2</v>
      </c>
      <c r="X34" s="3">
        <v>0.45</v>
      </c>
      <c r="Y34" s="4">
        <v>6.3047285464098079E-3</v>
      </c>
      <c r="Z34" s="3">
        <v>0.35</v>
      </c>
      <c r="AA34" s="4">
        <v>4.9036777583187389E-3</v>
      </c>
      <c r="AB34" s="3">
        <v>0.05</v>
      </c>
      <c r="AC34" s="4">
        <v>7.0052539404553418E-4</v>
      </c>
      <c r="AD34" s="3">
        <v>0.7</v>
      </c>
      <c r="AE34" s="6">
        <v>9.8073555166374778E-3</v>
      </c>
    </row>
    <row r="35" spans="1:31" x14ac:dyDescent="0.25">
      <c r="A35" s="5" t="s">
        <v>71</v>
      </c>
      <c r="B35" s="1">
        <v>3331006</v>
      </c>
      <c r="C35" s="1">
        <v>92582</v>
      </c>
      <c r="D35" s="1" t="s">
        <v>70</v>
      </c>
      <c r="E35" s="1">
        <f>VLOOKUP(A:A,Sheet2!A:G,7,FALSE)</f>
        <v>138.60089496120952</v>
      </c>
      <c r="F35" s="1">
        <f>VLOOKUP(A:A,Sheet2!A:H,8,FALSE)</f>
        <v>58161.555555555547</v>
      </c>
      <c r="G35" s="1">
        <f>VLOOKUP(A:A,Sheet2!A:D,4,FALSE)</f>
        <v>552.16666666666663</v>
      </c>
      <c r="H35" s="3">
        <v>15</v>
      </c>
      <c r="I35" s="3">
        <v>49</v>
      </c>
      <c r="J35" s="3">
        <v>68</v>
      </c>
      <c r="K35" s="3">
        <v>105.33333333333333</v>
      </c>
      <c r="L35" s="3">
        <v>59.333333333333329</v>
      </c>
      <c r="M35" s="3" t="str">
        <f t="shared" si="0"/>
        <v>Secondary High School</v>
      </c>
      <c r="N35" s="3">
        <v>0</v>
      </c>
      <c r="O35" s="4">
        <v>0</v>
      </c>
      <c r="P35" s="3">
        <v>0</v>
      </c>
      <c r="Q35" s="4">
        <v>0</v>
      </c>
      <c r="R35" s="3">
        <v>0</v>
      </c>
      <c r="S35" s="4">
        <v>0</v>
      </c>
      <c r="T35" s="3">
        <v>0</v>
      </c>
      <c r="U35" s="4">
        <v>0</v>
      </c>
      <c r="V35" s="3">
        <v>0</v>
      </c>
      <c r="W35" s="4">
        <v>0</v>
      </c>
      <c r="X35" s="3">
        <v>0</v>
      </c>
      <c r="Y35" s="4">
        <v>0</v>
      </c>
      <c r="Z35" s="3">
        <v>0</v>
      </c>
      <c r="AA35" s="4">
        <v>0</v>
      </c>
      <c r="AB35" s="3">
        <v>0</v>
      </c>
      <c r="AC35" s="4">
        <v>0</v>
      </c>
      <c r="AD35" s="3">
        <v>0</v>
      </c>
      <c r="AE35" s="6">
        <v>0</v>
      </c>
    </row>
    <row r="36" spans="1:31" x14ac:dyDescent="0.25">
      <c r="A36" s="5" t="s">
        <v>72</v>
      </c>
      <c r="B36" s="1">
        <v>3337649</v>
      </c>
      <c r="C36" s="2">
        <v>92582</v>
      </c>
      <c r="D36" s="1" t="s">
        <v>70</v>
      </c>
      <c r="E36" s="1">
        <f>VLOOKUP(A:A,Sheet2!A:G,7,FALSE)</f>
        <v>243.55469060290733</v>
      </c>
      <c r="F36" s="1">
        <f>VLOOKUP(A:A,Sheet2!A:H,8,FALSE)</f>
        <v>102203.66666666667</v>
      </c>
      <c r="G36" s="1">
        <f>VLOOKUP(A:A,Sheet2!A:D,4,FALSE)</f>
        <v>631.66666666666663</v>
      </c>
      <c r="H36" s="3">
        <v>1.8</v>
      </c>
      <c r="I36" s="3">
        <v>15.2</v>
      </c>
      <c r="J36" s="3">
        <v>78.2</v>
      </c>
      <c r="K36" s="3">
        <v>161.80000000000001</v>
      </c>
      <c r="L36" s="3">
        <v>64.25</v>
      </c>
      <c r="M36" s="3" t="str">
        <f t="shared" si="0"/>
        <v>Secondary High School</v>
      </c>
      <c r="N36" s="3">
        <v>42.45</v>
      </c>
      <c r="O36" s="4">
        <v>0.66070038910505846</v>
      </c>
      <c r="P36" s="3">
        <v>10.85</v>
      </c>
      <c r="Q36" s="4">
        <v>0.16887159533073928</v>
      </c>
      <c r="R36" s="3">
        <v>7.3</v>
      </c>
      <c r="S36" s="4">
        <v>0.11361867704280156</v>
      </c>
      <c r="T36" s="3">
        <v>1.55</v>
      </c>
      <c r="U36" s="4">
        <v>2.4124513618677044E-2</v>
      </c>
      <c r="V36" s="3">
        <v>0.25</v>
      </c>
      <c r="W36" s="4">
        <v>3.8910505836575876E-3</v>
      </c>
      <c r="X36" s="3">
        <v>0.6</v>
      </c>
      <c r="Y36" s="4">
        <v>9.3385214007782099E-3</v>
      </c>
      <c r="Z36" s="3">
        <v>0.3</v>
      </c>
      <c r="AA36" s="4">
        <v>4.6692607003891049E-3</v>
      </c>
      <c r="AB36" s="3">
        <v>0</v>
      </c>
      <c r="AC36" s="4">
        <v>0</v>
      </c>
      <c r="AD36" s="3">
        <v>0.95</v>
      </c>
      <c r="AE36" s="6">
        <v>1.4785992217898832E-2</v>
      </c>
    </row>
    <row r="37" spans="1:31" x14ac:dyDescent="0.25">
      <c r="A37" s="5" t="s">
        <v>73</v>
      </c>
      <c r="B37" s="1">
        <v>3337656</v>
      </c>
      <c r="C37" s="2">
        <v>92583</v>
      </c>
      <c r="D37" s="1" t="s">
        <v>70</v>
      </c>
      <c r="E37" s="1">
        <f>VLOOKUP(A:A,Sheet2!A:G,7,FALSE)</f>
        <v>668.73020477815703</v>
      </c>
      <c r="F37" s="1">
        <f>VLOOKUP(A:A,Sheet2!A:H,8,FALSE)</f>
        <v>313500.72000000003</v>
      </c>
      <c r="G37" s="1">
        <f>VLOOKUP(A:A,Sheet2!A:D,4,FALSE)</f>
        <v>694.2</v>
      </c>
      <c r="H37" s="3">
        <v>666.8</v>
      </c>
      <c r="I37" s="3">
        <v>626.20000000000005</v>
      </c>
      <c r="J37" s="3">
        <v>524</v>
      </c>
      <c r="K37" s="3">
        <v>451.6</v>
      </c>
      <c r="L37" s="3">
        <v>567.15</v>
      </c>
      <c r="M37" s="3" t="str">
        <f t="shared" si="0"/>
        <v>Primary High School</v>
      </c>
      <c r="N37" s="3">
        <v>366.65</v>
      </c>
      <c r="O37" s="4">
        <v>0.64647800405536449</v>
      </c>
      <c r="P37" s="3">
        <v>113.8</v>
      </c>
      <c r="Q37" s="4">
        <v>0.2006523847306709</v>
      </c>
      <c r="R37" s="3">
        <v>45.6</v>
      </c>
      <c r="S37" s="4">
        <v>8.0402010050251257E-2</v>
      </c>
      <c r="T37" s="3">
        <v>8.5</v>
      </c>
      <c r="U37" s="4">
        <v>1.4987216785682801E-2</v>
      </c>
      <c r="V37" s="3">
        <v>4.0999999999999996</v>
      </c>
      <c r="W37" s="4">
        <v>7.2291280966234675E-3</v>
      </c>
      <c r="X37" s="3">
        <v>7.1</v>
      </c>
      <c r="Y37" s="4">
        <v>1.2518734020982103E-2</v>
      </c>
      <c r="Z37" s="3">
        <v>8.3000000000000007</v>
      </c>
      <c r="AA37" s="4">
        <v>1.4634576390725559E-2</v>
      </c>
      <c r="AB37" s="3">
        <v>0</v>
      </c>
      <c r="AC37" s="4">
        <v>0</v>
      </c>
      <c r="AD37" s="3">
        <v>13.1</v>
      </c>
      <c r="AE37" s="6">
        <v>2.3097945869699373E-2</v>
      </c>
    </row>
    <row r="38" spans="1:31" x14ac:dyDescent="0.25">
      <c r="A38" s="5" t="s">
        <v>74</v>
      </c>
      <c r="B38" s="1">
        <v>6114748</v>
      </c>
      <c r="C38" s="2">
        <v>92583</v>
      </c>
      <c r="D38" s="1" t="s">
        <v>70</v>
      </c>
      <c r="E38" s="1">
        <f>VLOOKUP(A:A,Sheet2!A:G,7,FALSE)</f>
        <v>0</v>
      </c>
      <c r="F38" s="1">
        <f>VLOOKUP(A:A,Sheet2!A:H,8,FALSE)</f>
        <v>0</v>
      </c>
      <c r="G38" s="1">
        <f>VLOOKUP(A:A,Sheet2!A:D,4,FALSE)</f>
        <v>0</v>
      </c>
      <c r="H38" s="3">
        <v>44.2</v>
      </c>
      <c r="I38" s="3">
        <v>35.4</v>
      </c>
      <c r="J38" s="3">
        <v>26.4</v>
      </c>
      <c r="K38" s="3">
        <v>17.2</v>
      </c>
      <c r="L38" s="3">
        <v>30.8</v>
      </c>
      <c r="M38" s="3" t="str">
        <f t="shared" si="0"/>
        <v>Secondary High School</v>
      </c>
      <c r="N38" s="3">
        <v>19.45</v>
      </c>
      <c r="O38" s="4">
        <v>0.63149350649350644</v>
      </c>
      <c r="P38" s="3">
        <v>8.35</v>
      </c>
      <c r="Q38" s="4">
        <v>0.27110389610389607</v>
      </c>
      <c r="R38" s="3">
        <v>1.55</v>
      </c>
      <c r="S38" s="4">
        <v>5.0324675324675328E-2</v>
      </c>
      <c r="T38" s="3">
        <v>0.4</v>
      </c>
      <c r="U38" s="4">
        <v>1.2987012987012988E-2</v>
      </c>
      <c r="V38" s="3">
        <v>0.05</v>
      </c>
      <c r="W38" s="4">
        <v>1.6233766233766235E-3</v>
      </c>
      <c r="X38" s="3">
        <v>0.1</v>
      </c>
      <c r="Y38" s="4">
        <v>3.246753246753247E-3</v>
      </c>
      <c r="Z38" s="3">
        <v>0.45</v>
      </c>
      <c r="AA38" s="4">
        <v>1.461038961038961E-2</v>
      </c>
      <c r="AB38" s="3">
        <v>0.25</v>
      </c>
      <c r="AC38" s="4">
        <v>8.1168831168831161E-3</v>
      </c>
      <c r="AD38" s="3">
        <v>0.2</v>
      </c>
      <c r="AE38" s="6">
        <v>6.4935064935064939E-3</v>
      </c>
    </row>
    <row r="39" spans="1:31" x14ac:dyDescent="0.25">
      <c r="A39" s="5" t="s">
        <v>75</v>
      </c>
      <c r="B39" s="1">
        <v>3330727</v>
      </c>
      <c r="C39" s="2">
        <v>92584</v>
      </c>
      <c r="D39" s="1" t="s">
        <v>76</v>
      </c>
      <c r="E39" s="1">
        <f>VLOOKUP(A:A,Sheet2!A:G,7,FALSE)</f>
        <v>783.66666669999995</v>
      </c>
      <c r="F39" s="1">
        <f>VLOOKUP(A:A,Sheet2!A:H,8,FALSE)</f>
        <v>518630.59999999992</v>
      </c>
      <c r="G39" s="1">
        <f>VLOOKUP(A:A,Sheet2!A:D,4,FALSE)</f>
        <v>783.66666666666663</v>
      </c>
      <c r="H39" s="3">
        <v>714.2</v>
      </c>
      <c r="I39" s="3">
        <v>710.2</v>
      </c>
      <c r="J39" s="3">
        <v>676.4</v>
      </c>
      <c r="K39" s="3">
        <v>661.8</v>
      </c>
      <c r="L39" s="3">
        <v>690.65000000000009</v>
      </c>
      <c r="M39" s="3" t="str">
        <f t="shared" si="0"/>
        <v>Primary High School</v>
      </c>
      <c r="N39" s="3">
        <v>314.2</v>
      </c>
      <c r="O39" s="4">
        <v>0.45493375805400704</v>
      </c>
      <c r="P39" s="3">
        <v>262.14999999999998</v>
      </c>
      <c r="Q39" s="4">
        <v>0.37956997031781647</v>
      </c>
      <c r="R39" s="3">
        <v>41.8</v>
      </c>
      <c r="S39" s="4">
        <v>6.0522696011004115E-2</v>
      </c>
      <c r="T39" s="3">
        <v>5.2</v>
      </c>
      <c r="U39" s="4">
        <v>7.5291392166799385E-3</v>
      </c>
      <c r="V39" s="3">
        <v>5.55</v>
      </c>
      <c r="W39" s="4">
        <v>8.0359082024180108E-3</v>
      </c>
      <c r="X39" s="3">
        <v>21.2</v>
      </c>
      <c r="Y39" s="4">
        <v>3.0695721421848978E-2</v>
      </c>
      <c r="Z39" s="3">
        <v>27.1</v>
      </c>
      <c r="AA39" s="4">
        <v>3.9238398610005068E-2</v>
      </c>
      <c r="AB39" s="3">
        <v>2.4</v>
      </c>
      <c r="AC39" s="4">
        <v>3.474987330775356E-3</v>
      </c>
      <c r="AD39" s="3">
        <v>11.05</v>
      </c>
      <c r="AE39" s="6">
        <v>1.599942083544487E-2</v>
      </c>
    </row>
    <row r="40" spans="1:31" x14ac:dyDescent="0.25">
      <c r="A40" s="5" t="s">
        <v>77</v>
      </c>
      <c r="B40" s="1">
        <v>113191</v>
      </c>
      <c r="C40" s="2">
        <v>92585</v>
      </c>
      <c r="D40" s="1" t="s">
        <v>78</v>
      </c>
      <c r="E40" s="1">
        <f>VLOOKUP(A:A,Sheet2!A:G,7,FALSE)</f>
        <v>734.2</v>
      </c>
      <c r="F40" s="1">
        <f>VLOOKUP(A:A,Sheet2!A:H,8,FALSE)</f>
        <v>319377</v>
      </c>
      <c r="G40" s="1">
        <f>VLOOKUP(A:A,Sheet2!A:D,4,FALSE)</f>
        <v>734.2</v>
      </c>
      <c r="H40" s="3">
        <v>714.2</v>
      </c>
      <c r="I40" s="3">
        <v>719.8</v>
      </c>
      <c r="J40" s="3">
        <v>621.79999999999995</v>
      </c>
      <c r="K40" s="3">
        <v>435</v>
      </c>
      <c r="L40" s="3">
        <v>622.70000000000005</v>
      </c>
      <c r="M40" s="3" t="str">
        <f t="shared" si="0"/>
        <v>Primary High School</v>
      </c>
      <c r="N40" s="3">
        <v>358.5</v>
      </c>
      <c r="O40" s="4">
        <v>0.5757186446121727</v>
      </c>
      <c r="P40" s="3">
        <v>173.8</v>
      </c>
      <c r="Q40" s="4">
        <v>0.27910711418018308</v>
      </c>
      <c r="R40" s="3">
        <v>49.8</v>
      </c>
      <c r="S40" s="4">
        <v>7.9974305444034041E-2</v>
      </c>
      <c r="T40" s="3">
        <v>3.15</v>
      </c>
      <c r="U40" s="4">
        <v>5.0586157057973336E-3</v>
      </c>
      <c r="V40" s="3">
        <v>4.8499999999999996</v>
      </c>
      <c r="W40" s="4">
        <v>7.7886622771800211E-3</v>
      </c>
      <c r="X40" s="3">
        <v>7.4</v>
      </c>
      <c r="Y40" s="4">
        <v>1.1883732134254055E-2</v>
      </c>
      <c r="Z40" s="3">
        <v>14.4</v>
      </c>
      <c r="AA40" s="4">
        <v>2.312510036935924E-2</v>
      </c>
      <c r="AB40" s="3">
        <v>0.65</v>
      </c>
      <c r="AC40" s="4">
        <v>1.0438413361169101E-3</v>
      </c>
      <c r="AD40" s="3">
        <v>10.15</v>
      </c>
      <c r="AE40" s="6">
        <v>1.629998394090252E-2</v>
      </c>
    </row>
    <row r="41" spans="1:31" x14ac:dyDescent="0.25">
      <c r="A41" s="5" t="s">
        <v>79</v>
      </c>
      <c r="B41" s="1">
        <v>3330743</v>
      </c>
      <c r="C41" s="2">
        <v>92591</v>
      </c>
      <c r="D41" s="1" t="s">
        <v>39</v>
      </c>
      <c r="E41" s="1">
        <f>VLOOKUP(A:A,Sheet2!A:G,7,FALSE)</f>
        <v>798.5</v>
      </c>
      <c r="F41" s="1">
        <f>VLOOKUP(A:A,Sheet2!A:H,8,FALSE)</f>
        <v>550485.9</v>
      </c>
      <c r="G41" s="1">
        <f>VLOOKUP(A:A,Sheet2!A:D,4,FALSE)</f>
        <v>798.5</v>
      </c>
      <c r="H41" s="3">
        <v>825</v>
      </c>
      <c r="I41" s="3">
        <v>818</v>
      </c>
      <c r="J41" s="3">
        <v>751.8</v>
      </c>
      <c r="K41" s="3">
        <v>689.4</v>
      </c>
      <c r="L41" s="3">
        <v>771.05000000000007</v>
      </c>
      <c r="M41" s="3" t="str">
        <f t="shared" si="0"/>
        <v>Primary High School</v>
      </c>
      <c r="N41" s="3">
        <v>229.75</v>
      </c>
      <c r="O41" s="4">
        <v>0.29797030023993254</v>
      </c>
      <c r="P41" s="3">
        <v>363.65</v>
      </c>
      <c r="Q41" s="4">
        <v>0.47162959600544707</v>
      </c>
      <c r="R41" s="3">
        <v>48.35</v>
      </c>
      <c r="S41" s="4">
        <v>6.27066986576746E-2</v>
      </c>
      <c r="T41" s="3">
        <v>4.8</v>
      </c>
      <c r="U41" s="4">
        <v>6.2252772193761748E-3</v>
      </c>
      <c r="V41" s="3">
        <v>5.25</v>
      </c>
      <c r="W41" s="4">
        <v>6.8088969586926913E-3</v>
      </c>
      <c r="X41" s="3">
        <v>32.549999999999997</v>
      </c>
      <c r="Y41" s="4">
        <v>4.2215161143894682E-2</v>
      </c>
      <c r="Z41" s="3">
        <v>46.9</v>
      </c>
      <c r="AA41" s="4">
        <v>6.0826146164321374E-2</v>
      </c>
      <c r="AB41" s="3">
        <v>9.3000000000000007</v>
      </c>
      <c r="AC41" s="4">
        <v>1.206147461254134E-2</v>
      </c>
      <c r="AD41" s="3">
        <v>33.799999999999997</v>
      </c>
      <c r="AE41" s="6">
        <v>4.3836327086440557E-2</v>
      </c>
    </row>
    <row r="42" spans="1:31" x14ac:dyDescent="0.25">
      <c r="A42" s="5" t="s">
        <v>80</v>
      </c>
      <c r="B42" s="1">
        <v>105734</v>
      </c>
      <c r="C42" s="2">
        <v>92592</v>
      </c>
      <c r="D42" s="1" t="s">
        <v>39</v>
      </c>
      <c r="E42" s="1">
        <f>VLOOKUP(A:A,Sheet2!A:G,7,FALSE)</f>
        <v>565.76324461343472</v>
      </c>
      <c r="F42" s="1">
        <f>VLOOKUP(A:A,Sheet2!A:H,8,FALSE)</f>
        <v>632381.8666666667</v>
      </c>
      <c r="G42" s="1">
        <f>VLOOKUP(A:A,Sheet2!A:D,4,FALSE)</f>
        <v>830.33333333333337</v>
      </c>
      <c r="H42" s="3">
        <v>899.4</v>
      </c>
      <c r="I42" s="3">
        <v>879.4</v>
      </c>
      <c r="J42" s="3">
        <v>813</v>
      </c>
      <c r="K42" s="3">
        <v>761.6</v>
      </c>
      <c r="L42" s="3">
        <v>838.35</v>
      </c>
      <c r="M42" s="3" t="str">
        <f t="shared" si="0"/>
        <v>Primary High School</v>
      </c>
      <c r="N42" s="3">
        <v>209.45</v>
      </c>
      <c r="O42" s="4">
        <v>0.24983598735611617</v>
      </c>
      <c r="P42" s="3">
        <v>431.85</v>
      </c>
      <c r="Q42" s="4">
        <v>0.51511898371801756</v>
      </c>
      <c r="R42" s="3">
        <v>35.700000000000003</v>
      </c>
      <c r="S42" s="4">
        <v>4.2583646448380752E-2</v>
      </c>
      <c r="T42" s="3">
        <v>15.55</v>
      </c>
      <c r="U42" s="4">
        <v>1.8548338999224669E-2</v>
      </c>
      <c r="V42" s="3">
        <v>3.95</v>
      </c>
      <c r="W42" s="4">
        <v>4.7116359515715391E-3</v>
      </c>
      <c r="X42" s="3">
        <v>43.3</v>
      </c>
      <c r="Y42" s="4">
        <v>5.1649072583050036E-2</v>
      </c>
      <c r="Z42" s="3">
        <v>52.3</v>
      </c>
      <c r="AA42" s="4">
        <v>6.2384445637263669E-2</v>
      </c>
      <c r="AB42" s="3">
        <v>2.4500000000000002</v>
      </c>
      <c r="AC42" s="4">
        <v>2.9224071092026007E-3</v>
      </c>
      <c r="AD42" s="3">
        <v>49.8</v>
      </c>
      <c r="AE42" s="6">
        <v>5.9402397566648772E-2</v>
      </c>
    </row>
    <row r="43" spans="1:31" x14ac:dyDescent="0.25">
      <c r="A43" s="5" t="s">
        <v>81</v>
      </c>
      <c r="B43" s="1">
        <v>3330495</v>
      </c>
      <c r="C43" s="2">
        <v>92592</v>
      </c>
      <c r="D43" s="1" t="s">
        <v>39</v>
      </c>
      <c r="E43" s="1">
        <f>VLOOKUP(A:A,Sheet2!A:G,7,FALSE)</f>
        <v>87.750033549541499</v>
      </c>
      <c r="F43" s="1">
        <f>VLOOKUP(A:A,Sheet2!A:H,8,FALSE)</f>
        <v>98082.6</v>
      </c>
      <c r="G43" s="1">
        <f>VLOOKUP(A:A,Sheet2!A:D,4,FALSE)</f>
        <v>579</v>
      </c>
      <c r="H43" s="3">
        <v>0</v>
      </c>
      <c r="I43" s="3">
        <v>2.8</v>
      </c>
      <c r="J43" s="3">
        <v>87.6</v>
      </c>
      <c r="K43" s="3">
        <v>169.4</v>
      </c>
      <c r="L43" s="3">
        <v>64.95</v>
      </c>
      <c r="M43" s="3" t="str">
        <f t="shared" si="0"/>
        <v>Secondary High School</v>
      </c>
      <c r="N43" s="3">
        <v>28.75</v>
      </c>
      <c r="O43" s="4">
        <v>0.44264819091608926</v>
      </c>
      <c r="P43" s="3">
        <v>24.45</v>
      </c>
      <c r="Q43" s="4">
        <v>0.37644341801385678</v>
      </c>
      <c r="R43" s="3">
        <v>4.25</v>
      </c>
      <c r="S43" s="4">
        <v>6.5434949961508851E-2</v>
      </c>
      <c r="T43" s="3">
        <v>1.45</v>
      </c>
      <c r="U43" s="4">
        <v>2.2324865280985373E-2</v>
      </c>
      <c r="V43" s="3">
        <v>0.35</v>
      </c>
      <c r="W43" s="4">
        <v>5.3887605850654347E-3</v>
      </c>
      <c r="X43" s="3">
        <v>1.1499999999999999</v>
      </c>
      <c r="Y43" s="4">
        <v>1.7705927636643571E-2</v>
      </c>
      <c r="Z43" s="3">
        <v>1.75</v>
      </c>
      <c r="AA43" s="4">
        <v>2.6943802925327172E-2</v>
      </c>
      <c r="AB43" s="3">
        <v>0.5</v>
      </c>
      <c r="AC43" s="4">
        <v>7.6982294072363349E-3</v>
      </c>
      <c r="AD43" s="3">
        <v>2.8</v>
      </c>
      <c r="AE43" s="6">
        <v>4.3110084680523478E-2</v>
      </c>
    </row>
    <row r="44" spans="1:31" x14ac:dyDescent="0.25">
      <c r="A44" s="5" t="s">
        <v>82</v>
      </c>
      <c r="B44" s="1">
        <v>3330636</v>
      </c>
      <c r="C44" s="1">
        <v>92592</v>
      </c>
      <c r="D44" s="1" t="s">
        <v>39</v>
      </c>
      <c r="E44" s="1">
        <f>VLOOKUP(A:A,Sheet2!A:G,7,FALSE)</f>
        <v>61.860135689256694</v>
      </c>
      <c r="F44" s="1">
        <f>VLOOKUP(A:A,Sheet2!A:H,8,FALSE)</f>
        <v>69144.166666666672</v>
      </c>
      <c r="G44" s="1">
        <f>VLOOKUP(A:A,Sheet2!A:D,4,FALSE)</f>
        <v>727.83333333333337</v>
      </c>
      <c r="H44" s="3">
        <v>7</v>
      </c>
      <c r="I44" s="3">
        <v>14</v>
      </c>
      <c r="J44" s="3">
        <v>57</v>
      </c>
      <c r="K44" s="3">
        <v>95</v>
      </c>
      <c r="L44" s="3">
        <v>43.25</v>
      </c>
      <c r="M44" s="3" t="str">
        <f t="shared" si="0"/>
        <v>Secondary High School</v>
      </c>
      <c r="N44" s="3">
        <v>8.9499999999999993</v>
      </c>
      <c r="O44" s="4">
        <v>0.20693641618497108</v>
      </c>
      <c r="P44" s="3">
        <v>26.8</v>
      </c>
      <c r="Q44" s="4">
        <v>0.61965317919075147</v>
      </c>
      <c r="R44" s="3">
        <v>1.25</v>
      </c>
      <c r="S44" s="4">
        <v>2.8901734104046242E-2</v>
      </c>
      <c r="T44" s="3">
        <v>0.9</v>
      </c>
      <c r="U44" s="4">
        <v>2.0809248554913295E-2</v>
      </c>
      <c r="V44" s="3">
        <v>0.2</v>
      </c>
      <c r="W44" s="4">
        <v>4.6242774566473991E-3</v>
      </c>
      <c r="X44" s="3">
        <v>0.4</v>
      </c>
      <c r="Y44" s="4">
        <v>9.2485549132947983E-3</v>
      </c>
      <c r="Z44" s="3">
        <v>0.65</v>
      </c>
      <c r="AA44" s="4">
        <v>1.5028901734104047E-2</v>
      </c>
      <c r="AB44" s="3">
        <v>0.15</v>
      </c>
      <c r="AC44" s="4">
        <v>3.4682080924855491E-3</v>
      </c>
      <c r="AD44" s="3">
        <v>2</v>
      </c>
      <c r="AE44" s="6">
        <v>4.6242774566473986E-2</v>
      </c>
    </row>
    <row r="45" spans="1:31" x14ac:dyDescent="0.25">
      <c r="A45" s="5" t="s">
        <v>83</v>
      </c>
      <c r="B45" s="1">
        <v>3330636</v>
      </c>
      <c r="C45" s="2">
        <v>92592</v>
      </c>
      <c r="D45" s="1" t="s">
        <v>39</v>
      </c>
      <c r="E45" s="1">
        <f>VLOOKUP(A:A,Sheet2!A:G,7,FALSE)</f>
        <v>59.743867889361077</v>
      </c>
      <c r="F45" s="1">
        <f>VLOOKUP(A:A,Sheet2!A:H,8,FALSE)</f>
        <v>66778.708333333343</v>
      </c>
      <c r="G45" s="1">
        <f>VLOOKUP(A:A,Sheet2!A:D,4,FALSE)</f>
        <v>727.83333333333337</v>
      </c>
      <c r="H45" s="3">
        <v>5.5</v>
      </c>
      <c r="I45" s="3">
        <v>22</v>
      </c>
      <c r="J45" s="3">
        <v>44</v>
      </c>
      <c r="K45" s="3">
        <v>91.75</v>
      </c>
      <c r="L45" s="3">
        <v>40.8125</v>
      </c>
      <c r="M45" s="3" t="str">
        <f t="shared" si="0"/>
        <v>Secondary High School</v>
      </c>
      <c r="N45" s="3">
        <v>0</v>
      </c>
      <c r="O45" s="4">
        <v>0</v>
      </c>
      <c r="P45" s="3">
        <v>0</v>
      </c>
      <c r="Q45" s="4">
        <v>0</v>
      </c>
      <c r="R45" s="3">
        <v>0</v>
      </c>
      <c r="S45" s="4">
        <v>0</v>
      </c>
      <c r="T45" s="3">
        <v>0</v>
      </c>
      <c r="U45" s="4">
        <v>0</v>
      </c>
      <c r="V45" s="3">
        <v>0</v>
      </c>
      <c r="W45" s="4">
        <v>0</v>
      </c>
      <c r="X45" s="3">
        <v>0</v>
      </c>
      <c r="Y45" s="4">
        <v>0</v>
      </c>
      <c r="Z45" s="3">
        <v>0</v>
      </c>
      <c r="AA45" s="4">
        <v>0</v>
      </c>
      <c r="AB45" s="3">
        <v>0</v>
      </c>
      <c r="AC45" s="4">
        <v>0</v>
      </c>
      <c r="AD45" s="3">
        <v>0</v>
      </c>
      <c r="AE45" s="6">
        <v>0</v>
      </c>
    </row>
    <row r="46" spans="1:31" x14ac:dyDescent="0.25">
      <c r="A46" s="5" t="s">
        <v>84</v>
      </c>
      <c r="B46" s="1">
        <v>3330917</v>
      </c>
      <c r="C46" s="2">
        <v>92596</v>
      </c>
      <c r="D46" s="1" t="s">
        <v>85</v>
      </c>
      <c r="E46" s="1">
        <f>VLOOKUP(A:A,Sheet2!A:G,7,FALSE)</f>
        <v>0</v>
      </c>
      <c r="F46" s="1">
        <f>VLOOKUP(A:A,Sheet2!A:H,8,FALSE)</f>
        <v>0</v>
      </c>
      <c r="G46" s="1">
        <f>VLOOKUP(A:A,Sheet2!A:D,4,FALSE)</f>
        <v>0</v>
      </c>
      <c r="H46" s="3">
        <v>66</v>
      </c>
      <c r="I46" s="3">
        <v>61</v>
      </c>
      <c r="J46" s="3">
        <v>54</v>
      </c>
      <c r="K46" s="3">
        <v>39.4</v>
      </c>
      <c r="L46" s="3">
        <v>55.1</v>
      </c>
      <c r="M46" s="3" t="str">
        <f t="shared" si="0"/>
        <v>Secondary High School</v>
      </c>
      <c r="N46" s="3">
        <v>13.4</v>
      </c>
      <c r="O46" s="4">
        <v>0.24319419237749546</v>
      </c>
      <c r="P46" s="3">
        <v>29.15</v>
      </c>
      <c r="Q46" s="4">
        <v>0.52903811252268595</v>
      </c>
      <c r="R46" s="3">
        <v>3.75</v>
      </c>
      <c r="S46" s="4">
        <v>6.8058076225045366E-2</v>
      </c>
      <c r="T46" s="3">
        <v>0.05</v>
      </c>
      <c r="U46" s="4">
        <v>9.0744101633393837E-4</v>
      </c>
      <c r="V46" s="3">
        <v>0.05</v>
      </c>
      <c r="W46" s="4">
        <v>9.0744101633393837E-4</v>
      </c>
      <c r="X46" s="3">
        <v>2.25</v>
      </c>
      <c r="Y46" s="4">
        <v>4.0834845735027221E-2</v>
      </c>
      <c r="Z46" s="3">
        <v>1.9</v>
      </c>
      <c r="AA46" s="4">
        <v>3.4482758620689655E-2</v>
      </c>
      <c r="AB46" s="3">
        <v>0.4</v>
      </c>
      <c r="AC46" s="4">
        <v>7.2595281306715069E-3</v>
      </c>
      <c r="AD46" s="3">
        <v>4.1500000000000004</v>
      </c>
      <c r="AE46" s="6">
        <v>7.5317604355716883E-2</v>
      </c>
    </row>
    <row r="47" spans="1:31" x14ac:dyDescent="0.25">
      <c r="A47" s="11" t="s">
        <v>86</v>
      </c>
      <c r="B47" s="12"/>
      <c r="C47" s="12"/>
      <c r="D47" s="12"/>
      <c r="E47" s="1">
        <f>VLOOKUP(A:A,Sheet2!A:G,7,FALSE)</f>
        <v>0</v>
      </c>
      <c r="F47" s="12">
        <f>VLOOKUP(A:A,Sheet2!A:H,8,FALSE)</f>
        <v>0</v>
      </c>
      <c r="G47" s="12">
        <f>VLOOKUP(A:A,Sheet2!A:D,4,FALSE)</f>
        <v>0</v>
      </c>
      <c r="H47" s="13">
        <v>12543.433333333334</v>
      </c>
      <c r="I47" s="13">
        <v>12185.616666666672</v>
      </c>
      <c r="J47" s="13">
        <v>11817.583333333334</v>
      </c>
      <c r="K47" s="13">
        <v>11772.766666666666</v>
      </c>
      <c r="L47" s="13">
        <v>12079.849999999999</v>
      </c>
      <c r="M47" s="13" t="str">
        <f t="shared" si="0"/>
        <v>Primary High School</v>
      </c>
      <c r="N47" s="13">
        <v>5254.1499999999987</v>
      </c>
      <c r="O47" s="14">
        <v>0.43495159294196528</v>
      </c>
      <c r="P47" s="13">
        <v>4347.5000000000009</v>
      </c>
      <c r="Q47" s="14">
        <v>0.35989685302383734</v>
      </c>
      <c r="R47" s="13">
        <v>805.7</v>
      </c>
      <c r="S47" s="14">
        <v>6.669784806930551E-2</v>
      </c>
      <c r="T47" s="13">
        <v>119</v>
      </c>
      <c r="U47" s="14">
        <v>9.8511157009399958E-3</v>
      </c>
      <c r="V47" s="13">
        <v>67.05</v>
      </c>
      <c r="W47" s="14">
        <v>5.5505656113279556E-3</v>
      </c>
      <c r="X47" s="13">
        <v>336.95000000000016</v>
      </c>
      <c r="Y47" s="14">
        <v>2.7893558280938934E-2</v>
      </c>
      <c r="Z47" s="13">
        <v>349.15000000000003</v>
      </c>
      <c r="AA47" s="14">
        <v>2.890350459649748E-2</v>
      </c>
      <c r="AB47" s="13">
        <v>203.95000000000007</v>
      </c>
      <c r="AC47" s="14">
        <v>1.6883487791653051E-2</v>
      </c>
      <c r="AD47" s="13">
        <v>338.04999999999995</v>
      </c>
      <c r="AE47" s="15">
        <v>2.7984619014308952E-2</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workbookViewId="0">
      <selection activeCell="D1" sqref="D1:D1048576"/>
    </sheetView>
  </sheetViews>
  <sheetFormatPr defaultRowHeight="15" x14ac:dyDescent="0.25"/>
  <cols>
    <col min="1" max="1" width="51.5703125" bestFit="1" customWidth="1"/>
    <col min="2" max="2" width="8.7109375" bestFit="1" customWidth="1"/>
    <col min="3" max="3" width="12.5703125" bestFit="1" customWidth="1"/>
    <col min="4" max="4" width="17.28515625" bestFit="1" customWidth="1"/>
    <col min="5" max="5" width="19.5703125" bestFit="1" customWidth="1"/>
    <col min="7" max="7" width="18.7109375" bestFit="1" customWidth="1"/>
  </cols>
  <sheetData>
    <row r="1" spans="1:8" x14ac:dyDescent="0.25">
      <c r="A1" t="s">
        <v>0</v>
      </c>
      <c r="B1" t="s">
        <v>2</v>
      </c>
      <c r="C1" t="s">
        <v>3</v>
      </c>
      <c r="D1" t="s">
        <v>112</v>
      </c>
      <c r="E1" t="s">
        <v>7</v>
      </c>
      <c r="G1" t="s">
        <v>115</v>
      </c>
    </row>
    <row r="2" spans="1:8" x14ac:dyDescent="0.25">
      <c r="A2" t="s">
        <v>28</v>
      </c>
      <c r="B2">
        <v>92220</v>
      </c>
      <c r="C2" t="s">
        <v>29</v>
      </c>
      <c r="D2">
        <v>630.83333333333337</v>
      </c>
      <c r="E2">
        <v>220.8</v>
      </c>
      <c r="F2">
        <f>E2/E$5</f>
        <v>0.7220405493786789</v>
      </c>
      <c r="G2">
        <f>F2*D2</f>
        <v>455.48724656638331</v>
      </c>
      <c r="H2">
        <f>D:D*E:E</f>
        <v>139288.00000000003</v>
      </c>
    </row>
    <row r="3" spans="1:8" x14ac:dyDescent="0.25">
      <c r="A3" t="s">
        <v>30</v>
      </c>
      <c r="B3">
        <v>92220</v>
      </c>
      <c r="C3" t="s">
        <v>29</v>
      </c>
      <c r="D3">
        <v>567.4</v>
      </c>
      <c r="E3">
        <v>61.2</v>
      </c>
      <c r="F3">
        <f t="shared" ref="F3:F4" si="0">E3/E$5</f>
        <v>0.20013080444735121</v>
      </c>
      <c r="G3">
        <f t="shared" ref="G3:G4" si="1">F3*D3</f>
        <v>113.55421844342708</v>
      </c>
      <c r="H3">
        <f t="shared" ref="H3:H66" si="2">D:D*E:E</f>
        <v>34724.879999999997</v>
      </c>
    </row>
    <row r="4" spans="1:8" x14ac:dyDescent="0.25">
      <c r="A4" t="s">
        <v>31</v>
      </c>
      <c r="B4">
        <v>92220</v>
      </c>
      <c r="C4" t="s">
        <v>29</v>
      </c>
      <c r="D4">
        <v>609</v>
      </c>
      <c r="E4">
        <v>23.8</v>
      </c>
      <c r="F4">
        <f t="shared" si="0"/>
        <v>7.7828646173969909E-2</v>
      </c>
      <c r="G4">
        <f t="shared" si="1"/>
        <v>47.397645519947673</v>
      </c>
      <c r="H4">
        <f t="shared" si="2"/>
        <v>14494.2</v>
      </c>
    </row>
    <row r="5" spans="1:8" x14ac:dyDescent="0.25">
      <c r="D5">
        <f>AVERAGE(D2:D4)</f>
        <v>602.41111111111115</v>
      </c>
      <c r="E5">
        <f>SUM(E2:E4)</f>
        <v>305.8</v>
      </c>
      <c r="G5">
        <f>SUM(G2:G4)</f>
        <v>616.43911052975807</v>
      </c>
      <c r="H5">
        <f t="shared" si="2"/>
        <v>184217.31777777779</v>
      </c>
    </row>
    <row r="6" spans="1:8" x14ac:dyDescent="0.25">
      <c r="H6">
        <f t="shared" si="2"/>
        <v>0</v>
      </c>
    </row>
    <row r="7" spans="1:8" x14ac:dyDescent="0.25">
      <c r="A7" t="s">
        <v>32</v>
      </c>
      <c r="B7">
        <v>92223</v>
      </c>
      <c r="C7" t="s">
        <v>33</v>
      </c>
      <c r="D7">
        <v>721.33333333333337</v>
      </c>
      <c r="E7">
        <v>501</v>
      </c>
      <c r="F7">
        <f>E7/E9</f>
        <v>0.90498554913294793</v>
      </c>
      <c r="G7">
        <f>F7*D7</f>
        <v>652.79624277456651</v>
      </c>
      <c r="H7">
        <f t="shared" si="2"/>
        <v>361388</v>
      </c>
    </row>
    <row r="8" spans="1:8" x14ac:dyDescent="0.25">
      <c r="A8" t="s">
        <v>34</v>
      </c>
      <c r="B8">
        <v>92223</v>
      </c>
      <c r="C8" t="s">
        <v>33</v>
      </c>
      <c r="D8">
        <v>574.16666666666663</v>
      </c>
      <c r="E8">
        <v>52.6</v>
      </c>
      <c r="F8">
        <f>E8/E9</f>
        <v>9.5014450867052028E-2</v>
      </c>
      <c r="G8">
        <f>F8*D8</f>
        <v>54.554130539499035</v>
      </c>
      <c r="H8">
        <f t="shared" si="2"/>
        <v>30201.166666666664</v>
      </c>
    </row>
    <row r="9" spans="1:8" x14ac:dyDescent="0.25">
      <c r="D9">
        <f>AVERAGE(D7:D8)</f>
        <v>647.75</v>
      </c>
      <c r="E9">
        <f>SUM(E7:E8)</f>
        <v>553.6</v>
      </c>
      <c r="G9">
        <f>SUM(G7:G8)</f>
        <v>707.35037331406556</v>
      </c>
      <c r="H9">
        <f t="shared" si="2"/>
        <v>358594.4</v>
      </c>
    </row>
    <row r="10" spans="1:8" x14ac:dyDescent="0.25">
      <c r="H10">
        <f t="shared" si="2"/>
        <v>0</v>
      </c>
    </row>
    <row r="11" spans="1:8" x14ac:dyDescent="0.25">
      <c r="A11" t="s">
        <v>35</v>
      </c>
      <c r="B11">
        <v>92330</v>
      </c>
      <c r="C11" t="s">
        <v>36</v>
      </c>
      <c r="D11">
        <v>754.33333333333337</v>
      </c>
      <c r="E11">
        <v>424.8</v>
      </c>
      <c r="F11">
        <f>E11/E13</f>
        <v>0.4586482401209242</v>
      </c>
      <c r="G11">
        <f>F11*D11</f>
        <v>345.97365579788385</v>
      </c>
      <c r="H11">
        <f t="shared" si="2"/>
        <v>320440.80000000005</v>
      </c>
    </row>
    <row r="12" spans="1:8" x14ac:dyDescent="0.25">
      <c r="A12" t="s">
        <v>37</v>
      </c>
      <c r="B12">
        <v>92330</v>
      </c>
      <c r="C12" t="s">
        <v>36</v>
      </c>
      <c r="D12">
        <v>751.16666666666663</v>
      </c>
      <c r="E12">
        <v>501.4</v>
      </c>
      <c r="F12">
        <f>E12/E13</f>
        <v>0.54135175987907569</v>
      </c>
      <c r="G12">
        <f>F12*D12</f>
        <v>406.64539696249898</v>
      </c>
      <c r="H12">
        <f t="shared" si="2"/>
        <v>376634.96666666662</v>
      </c>
    </row>
    <row r="13" spans="1:8" x14ac:dyDescent="0.25">
      <c r="E13">
        <f>SUM(E11:E12)</f>
        <v>926.2</v>
      </c>
      <c r="H13">
        <f t="shared" si="2"/>
        <v>0</v>
      </c>
    </row>
    <row r="14" spans="1:8" x14ac:dyDescent="0.25">
      <c r="H14">
        <f t="shared" si="2"/>
        <v>0</v>
      </c>
    </row>
    <row r="15" spans="1:8" x14ac:dyDescent="0.25">
      <c r="A15" t="s">
        <v>38</v>
      </c>
      <c r="B15">
        <v>92590</v>
      </c>
      <c r="C15" t="s">
        <v>39</v>
      </c>
      <c r="D15">
        <v>792</v>
      </c>
      <c r="E15">
        <v>653</v>
      </c>
      <c r="G15">
        <v>792</v>
      </c>
      <c r="H15">
        <f t="shared" si="2"/>
        <v>517176</v>
      </c>
    </row>
    <row r="16" spans="1:8" x14ac:dyDescent="0.25">
      <c r="H16">
        <f t="shared" si="2"/>
        <v>0</v>
      </c>
    </row>
    <row r="17" spans="1:8" x14ac:dyDescent="0.25">
      <c r="H17">
        <f t="shared" si="2"/>
        <v>0</v>
      </c>
    </row>
    <row r="18" spans="1:8" x14ac:dyDescent="0.25">
      <c r="A18" t="s">
        <v>40</v>
      </c>
      <c r="B18">
        <v>92595</v>
      </c>
      <c r="C18" t="s">
        <v>41</v>
      </c>
      <c r="D18">
        <v>627.83333333333337</v>
      </c>
      <c r="E18">
        <v>107.8</v>
      </c>
      <c r="G18">
        <v>627.83333300000004</v>
      </c>
      <c r="H18">
        <f t="shared" si="2"/>
        <v>67680.433333333334</v>
      </c>
    </row>
    <row r="19" spans="1:8" x14ac:dyDescent="0.25">
      <c r="H19">
        <f t="shared" si="2"/>
        <v>0</v>
      </c>
    </row>
    <row r="20" spans="1:8" x14ac:dyDescent="0.25">
      <c r="H20">
        <f t="shared" si="2"/>
        <v>0</v>
      </c>
    </row>
    <row r="21" spans="1:8" x14ac:dyDescent="0.25">
      <c r="A21" t="s">
        <v>42</v>
      </c>
      <c r="B21">
        <v>92530</v>
      </c>
      <c r="C21" t="s">
        <v>36</v>
      </c>
      <c r="D21">
        <v>735</v>
      </c>
      <c r="E21">
        <v>446.4</v>
      </c>
      <c r="F21">
        <f>E21/E$26</f>
        <v>0.76164477051697654</v>
      </c>
      <c r="G21">
        <f>F21*D21</f>
        <v>559.80890632997773</v>
      </c>
      <c r="H21">
        <f t="shared" si="2"/>
        <v>328104</v>
      </c>
    </row>
    <row r="22" spans="1:8" x14ac:dyDescent="0.25">
      <c r="A22" t="s">
        <v>43</v>
      </c>
      <c r="B22">
        <v>92530</v>
      </c>
      <c r="C22" t="s">
        <v>36</v>
      </c>
      <c r="D22">
        <v>609.4</v>
      </c>
      <c r="E22">
        <v>67.2</v>
      </c>
      <c r="F22">
        <f t="shared" ref="F22:F25" si="3">E22/E$26</f>
        <v>0.11465620201330831</v>
      </c>
      <c r="G22">
        <f t="shared" ref="G22:G25" si="4">F22*D22</f>
        <v>69.871489506910081</v>
      </c>
      <c r="H22">
        <f t="shared" si="2"/>
        <v>40951.68</v>
      </c>
    </row>
    <row r="23" spans="1:8" x14ac:dyDescent="0.25">
      <c r="A23" t="s">
        <v>44</v>
      </c>
      <c r="B23">
        <v>92530</v>
      </c>
      <c r="C23" t="s">
        <v>36</v>
      </c>
      <c r="D23">
        <v>709</v>
      </c>
      <c r="E23">
        <v>31.5</v>
      </c>
      <c r="F23">
        <f t="shared" si="3"/>
        <v>5.3745094693738268E-2</v>
      </c>
      <c r="G23">
        <f t="shared" si="4"/>
        <v>38.105272137860432</v>
      </c>
      <c r="H23">
        <f t="shared" si="2"/>
        <v>22333.5</v>
      </c>
    </row>
    <row r="24" spans="1:8" x14ac:dyDescent="0.25">
      <c r="A24" t="s">
        <v>45</v>
      </c>
      <c r="B24">
        <v>92530</v>
      </c>
      <c r="C24" t="s">
        <v>36</v>
      </c>
      <c r="D24">
        <v>0</v>
      </c>
      <c r="E24">
        <v>8.6666666666666661</v>
      </c>
      <c r="F24">
        <f t="shared" si="3"/>
        <v>1.4787010180287776E-2</v>
      </c>
      <c r="G24">
        <f t="shared" si="4"/>
        <v>0</v>
      </c>
      <c r="H24">
        <f t="shared" si="2"/>
        <v>0</v>
      </c>
    </row>
    <row r="25" spans="1:8" x14ac:dyDescent="0.25">
      <c r="A25" t="s">
        <v>46</v>
      </c>
      <c r="B25">
        <v>92530</v>
      </c>
      <c r="C25" t="s">
        <v>36</v>
      </c>
      <c r="D25">
        <v>0</v>
      </c>
      <c r="E25">
        <v>32.333333333333336</v>
      </c>
      <c r="F25">
        <f t="shared" si="3"/>
        <v>5.5166922595689019E-2</v>
      </c>
      <c r="G25">
        <f t="shared" si="4"/>
        <v>0</v>
      </c>
      <c r="H25">
        <f t="shared" si="2"/>
        <v>0</v>
      </c>
    </row>
    <row r="26" spans="1:8" x14ac:dyDescent="0.25">
      <c r="E26">
        <f>SUM(E21:E25)</f>
        <v>586.1</v>
      </c>
      <c r="H26">
        <f t="shared" si="2"/>
        <v>0</v>
      </c>
    </row>
    <row r="27" spans="1:8" x14ac:dyDescent="0.25">
      <c r="H27">
        <f t="shared" si="2"/>
        <v>0</v>
      </c>
    </row>
    <row r="28" spans="1:8" x14ac:dyDescent="0.25">
      <c r="A28" t="s">
        <v>47</v>
      </c>
      <c r="B28">
        <v>92539</v>
      </c>
      <c r="C28" t="s">
        <v>48</v>
      </c>
      <c r="D28">
        <v>719.16666666666663</v>
      </c>
      <c r="E28">
        <v>93.8</v>
      </c>
      <c r="G28">
        <v>719.16666999999995</v>
      </c>
      <c r="H28">
        <f t="shared" si="2"/>
        <v>67457.833333333328</v>
      </c>
    </row>
    <row r="29" spans="1:8" x14ac:dyDescent="0.25">
      <c r="H29">
        <f t="shared" si="2"/>
        <v>0</v>
      </c>
    </row>
    <row r="30" spans="1:8" x14ac:dyDescent="0.25">
      <c r="H30">
        <f t="shared" si="2"/>
        <v>0</v>
      </c>
    </row>
    <row r="31" spans="1:8" x14ac:dyDescent="0.25">
      <c r="A31" t="s">
        <v>49</v>
      </c>
      <c r="B31">
        <v>92543</v>
      </c>
      <c r="C31" t="s">
        <v>50</v>
      </c>
      <c r="D31">
        <v>570.83333333333337</v>
      </c>
      <c r="E31">
        <v>310.39999999999998</v>
      </c>
      <c r="F31">
        <f>E31/E33</f>
        <v>0.69534050179211471</v>
      </c>
      <c r="G31">
        <f>F31*D31</f>
        <v>396.9235364396655</v>
      </c>
      <c r="H31">
        <f t="shared" si="2"/>
        <v>177186.66666666666</v>
      </c>
    </row>
    <row r="32" spans="1:8" x14ac:dyDescent="0.25">
      <c r="A32" t="s">
        <v>51</v>
      </c>
      <c r="B32">
        <v>92543</v>
      </c>
      <c r="C32" t="s">
        <v>50</v>
      </c>
      <c r="D32">
        <v>656.33333333333337</v>
      </c>
      <c r="E32">
        <v>136</v>
      </c>
      <c r="F32">
        <f>E32/E33</f>
        <v>0.30465949820788529</v>
      </c>
      <c r="G32">
        <f>F32*D32</f>
        <v>199.95818399044205</v>
      </c>
      <c r="H32">
        <f t="shared" si="2"/>
        <v>89261.333333333343</v>
      </c>
    </row>
    <row r="33" spans="1:8" x14ac:dyDescent="0.25">
      <c r="E33">
        <f>SUM(E31:E32)</f>
        <v>446.4</v>
      </c>
      <c r="G33">
        <f t="shared" ref="G33:G86" si="5">F33*D33</f>
        <v>0</v>
      </c>
      <c r="H33">
        <f t="shared" si="2"/>
        <v>0</v>
      </c>
    </row>
    <row r="34" spans="1:8" x14ac:dyDescent="0.25">
      <c r="G34">
        <f t="shared" si="5"/>
        <v>0</v>
      </c>
      <c r="H34">
        <f t="shared" si="2"/>
        <v>0</v>
      </c>
    </row>
    <row r="35" spans="1:8" x14ac:dyDescent="0.25">
      <c r="A35" t="s">
        <v>52</v>
      </c>
      <c r="B35">
        <v>92544</v>
      </c>
      <c r="C35" t="s">
        <v>50</v>
      </c>
      <c r="D35">
        <v>753.33333333333337</v>
      </c>
      <c r="E35">
        <v>575.6</v>
      </c>
      <c r="F35">
        <f>E35/E$38</f>
        <v>0.94383864884807744</v>
      </c>
      <c r="G35">
        <f t="shared" si="5"/>
        <v>711.02511546555172</v>
      </c>
      <c r="H35">
        <f t="shared" si="2"/>
        <v>433618.66666666669</v>
      </c>
    </row>
    <row r="36" spans="1:8" x14ac:dyDescent="0.25">
      <c r="A36" t="s">
        <v>53</v>
      </c>
      <c r="B36">
        <v>92544</v>
      </c>
      <c r="C36" t="s">
        <v>50</v>
      </c>
      <c r="D36">
        <v>748.25</v>
      </c>
      <c r="E36">
        <v>30.25</v>
      </c>
      <c r="F36">
        <f t="shared" ref="F36:F37" si="6">E36/E$38</f>
        <v>4.9602361236369595E-2</v>
      </c>
      <c r="G36">
        <f t="shared" si="5"/>
        <v>37.114966795113553</v>
      </c>
      <c r="H36">
        <f t="shared" si="2"/>
        <v>22634.5625</v>
      </c>
    </row>
    <row r="37" spans="1:8" x14ac:dyDescent="0.25">
      <c r="A37" t="s">
        <v>54</v>
      </c>
      <c r="B37">
        <v>92544</v>
      </c>
      <c r="C37" t="s">
        <v>50</v>
      </c>
      <c r="D37">
        <v>0</v>
      </c>
      <c r="E37">
        <v>4</v>
      </c>
      <c r="F37">
        <f t="shared" si="6"/>
        <v>6.5589899155530044E-3</v>
      </c>
      <c r="G37">
        <f t="shared" si="5"/>
        <v>0</v>
      </c>
      <c r="H37">
        <f t="shared" si="2"/>
        <v>0</v>
      </c>
    </row>
    <row r="38" spans="1:8" x14ac:dyDescent="0.25">
      <c r="E38">
        <f>SUM(E35:E37)</f>
        <v>609.85</v>
      </c>
      <c r="G38">
        <f t="shared" si="5"/>
        <v>0</v>
      </c>
      <c r="H38">
        <f t="shared" si="2"/>
        <v>0</v>
      </c>
    </row>
    <row r="39" spans="1:8" x14ac:dyDescent="0.25">
      <c r="G39">
        <f t="shared" si="5"/>
        <v>0</v>
      </c>
      <c r="H39">
        <f t="shared" si="2"/>
        <v>0</v>
      </c>
    </row>
    <row r="40" spans="1:8" x14ac:dyDescent="0.25">
      <c r="A40" t="s">
        <v>55</v>
      </c>
      <c r="B40">
        <v>92545</v>
      </c>
      <c r="C40" t="s">
        <v>50</v>
      </c>
      <c r="D40">
        <v>698.8</v>
      </c>
      <c r="E40">
        <v>309.5</v>
      </c>
      <c r="F40">
        <f>E40/E42</f>
        <v>0.41393607061655741</v>
      </c>
      <c r="G40">
        <f t="shared" si="5"/>
        <v>289.25852614685027</v>
      </c>
      <c r="H40">
        <f t="shared" si="2"/>
        <v>216278.59999999998</v>
      </c>
    </row>
    <row r="41" spans="1:8" x14ac:dyDescent="0.25">
      <c r="A41" t="s">
        <v>56</v>
      </c>
      <c r="B41">
        <v>92545</v>
      </c>
      <c r="C41" t="s">
        <v>50</v>
      </c>
      <c r="D41">
        <v>720.5</v>
      </c>
      <c r="E41">
        <v>438.2</v>
      </c>
      <c r="F41">
        <f>E41/E42</f>
        <v>0.58606392938344254</v>
      </c>
      <c r="G41">
        <f t="shared" si="5"/>
        <v>422.25906112077035</v>
      </c>
      <c r="H41">
        <f t="shared" si="2"/>
        <v>315723.09999999998</v>
      </c>
    </row>
    <row r="42" spans="1:8" x14ac:dyDescent="0.25">
      <c r="E42">
        <f>SUM(E40:E41)</f>
        <v>747.7</v>
      </c>
      <c r="G42">
        <f t="shared" si="5"/>
        <v>0</v>
      </c>
      <c r="H42">
        <f t="shared" si="2"/>
        <v>0</v>
      </c>
    </row>
    <row r="43" spans="1:8" x14ac:dyDescent="0.25">
      <c r="G43">
        <f t="shared" si="5"/>
        <v>0</v>
      </c>
      <c r="H43">
        <f t="shared" si="2"/>
        <v>0</v>
      </c>
    </row>
    <row r="44" spans="1:8" x14ac:dyDescent="0.25">
      <c r="A44" t="s">
        <v>57</v>
      </c>
      <c r="B44">
        <v>92562</v>
      </c>
      <c r="C44" t="s">
        <v>58</v>
      </c>
      <c r="D44">
        <v>816.33333333333337</v>
      </c>
      <c r="E44">
        <v>316.33333333333331</v>
      </c>
      <c r="F44">
        <f>E44/E$47</f>
        <v>0.28362223550508064</v>
      </c>
      <c r="G44">
        <f t="shared" si="5"/>
        <v>231.53028491731419</v>
      </c>
      <c r="H44">
        <f t="shared" si="2"/>
        <v>258233.44444444444</v>
      </c>
    </row>
    <row r="45" spans="1:8" x14ac:dyDescent="0.25">
      <c r="A45" t="s">
        <v>59</v>
      </c>
      <c r="B45">
        <v>92562</v>
      </c>
      <c r="C45" t="s">
        <v>58</v>
      </c>
      <c r="D45">
        <v>809.16666666666663</v>
      </c>
      <c r="E45">
        <v>653.6</v>
      </c>
      <c r="F45">
        <f t="shared" ref="F45:F46" si="7">E45/E$47</f>
        <v>0.58601315002988641</v>
      </c>
      <c r="G45">
        <f t="shared" si="5"/>
        <v>474.18230723251639</v>
      </c>
      <c r="H45">
        <f t="shared" si="2"/>
        <v>528871.33333333337</v>
      </c>
    </row>
    <row r="46" spans="1:8" x14ac:dyDescent="0.25">
      <c r="A46" t="s">
        <v>60</v>
      </c>
      <c r="B46">
        <v>92562</v>
      </c>
      <c r="C46" t="s">
        <v>58</v>
      </c>
      <c r="D46">
        <v>632</v>
      </c>
      <c r="E46">
        <v>145.4</v>
      </c>
      <c r="F46">
        <f t="shared" si="7"/>
        <v>0.13036461446503286</v>
      </c>
      <c r="G46">
        <f t="shared" si="5"/>
        <v>82.390436341900767</v>
      </c>
      <c r="H46">
        <f t="shared" si="2"/>
        <v>91892.800000000003</v>
      </c>
    </row>
    <row r="47" spans="1:8" x14ac:dyDescent="0.25">
      <c r="E47">
        <f>SUM(E44:E46)</f>
        <v>1115.3333333333335</v>
      </c>
      <c r="G47">
        <f t="shared" si="5"/>
        <v>0</v>
      </c>
      <c r="H47">
        <f t="shared" si="2"/>
        <v>0</v>
      </c>
    </row>
    <row r="48" spans="1:8" x14ac:dyDescent="0.25">
      <c r="G48">
        <f t="shared" si="5"/>
        <v>0</v>
      </c>
      <c r="H48">
        <f t="shared" si="2"/>
        <v>0</v>
      </c>
    </row>
    <row r="49" spans="1:8" x14ac:dyDescent="0.25">
      <c r="A49" t="s">
        <v>61</v>
      </c>
      <c r="B49">
        <v>92563</v>
      </c>
      <c r="C49" t="s">
        <v>58</v>
      </c>
      <c r="D49">
        <v>806.83333333333337</v>
      </c>
      <c r="E49">
        <v>795</v>
      </c>
      <c r="F49">
        <f>E49/E51</f>
        <v>0.9761787819253438</v>
      </c>
      <c r="G49">
        <f t="shared" si="5"/>
        <v>787.61358055009828</v>
      </c>
      <c r="H49">
        <f t="shared" si="2"/>
        <v>641432.5</v>
      </c>
    </row>
    <row r="50" spans="1:8" x14ac:dyDescent="0.25">
      <c r="A50" t="s">
        <v>62</v>
      </c>
      <c r="B50">
        <v>92563</v>
      </c>
      <c r="C50" t="s">
        <v>58</v>
      </c>
      <c r="D50">
        <v>751.83333333333337</v>
      </c>
      <c r="E50">
        <v>19.399999999999999</v>
      </c>
      <c r="F50">
        <f>E50/E51</f>
        <v>2.3821218074656189E-2</v>
      </c>
      <c r="G50">
        <f t="shared" si="5"/>
        <v>17.909585789129011</v>
      </c>
      <c r="H50">
        <f t="shared" si="2"/>
        <v>14585.566666666666</v>
      </c>
    </row>
    <row r="51" spans="1:8" x14ac:dyDescent="0.25">
      <c r="E51">
        <f>SUM(E49:E50)</f>
        <v>814.4</v>
      </c>
      <c r="G51">
        <f t="shared" si="5"/>
        <v>0</v>
      </c>
      <c r="H51">
        <f t="shared" si="2"/>
        <v>0</v>
      </c>
    </row>
    <row r="52" spans="1:8" x14ac:dyDescent="0.25">
      <c r="G52">
        <f t="shared" si="5"/>
        <v>0</v>
      </c>
      <c r="H52">
        <f t="shared" si="2"/>
        <v>0</v>
      </c>
    </row>
    <row r="53" spans="1:8" x14ac:dyDescent="0.25">
      <c r="A53" t="s">
        <v>63</v>
      </c>
      <c r="B53">
        <v>92570</v>
      </c>
      <c r="C53" t="s">
        <v>64</v>
      </c>
      <c r="D53">
        <v>790</v>
      </c>
      <c r="E53">
        <v>40</v>
      </c>
      <c r="F53">
        <f>E53/E$57</f>
        <v>0.10272213662044172</v>
      </c>
      <c r="G53">
        <f t="shared" si="5"/>
        <v>81.150487930148955</v>
      </c>
      <c r="H53">
        <f t="shared" si="2"/>
        <v>31600</v>
      </c>
    </row>
    <row r="54" spans="1:8" x14ac:dyDescent="0.25">
      <c r="A54" t="s">
        <v>65</v>
      </c>
      <c r="B54">
        <v>92570</v>
      </c>
      <c r="C54" t="s">
        <v>64</v>
      </c>
      <c r="D54">
        <v>595.83333333333337</v>
      </c>
      <c r="E54">
        <v>254</v>
      </c>
      <c r="F54">
        <f t="shared" ref="F54:F56" si="8">E54/E$57</f>
        <v>0.65228556753980482</v>
      </c>
      <c r="G54">
        <f t="shared" si="5"/>
        <v>388.65348399246705</v>
      </c>
      <c r="H54">
        <f t="shared" si="2"/>
        <v>151341.66666666669</v>
      </c>
    </row>
    <row r="55" spans="1:8" x14ac:dyDescent="0.25">
      <c r="A55" t="s">
        <v>66</v>
      </c>
      <c r="B55">
        <v>92570</v>
      </c>
      <c r="C55" t="s">
        <v>64</v>
      </c>
      <c r="D55">
        <v>616.33333333333337</v>
      </c>
      <c r="E55">
        <v>65</v>
      </c>
      <c r="F55">
        <f t="shared" si="8"/>
        <v>0.16692347200821778</v>
      </c>
      <c r="G55">
        <f t="shared" si="5"/>
        <v>102.88049991439823</v>
      </c>
      <c r="H55">
        <f t="shared" si="2"/>
        <v>40061.666666666672</v>
      </c>
    </row>
    <row r="56" spans="1:8" x14ac:dyDescent="0.25">
      <c r="A56" t="s">
        <v>67</v>
      </c>
      <c r="B56">
        <v>92570</v>
      </c>
      <c r="C56" t="s">
        <v>64</v>
      </c>
      <c r="D56">
        <v>434.66666666666669</v>
      </c>
      <c r="E56">
        <v>30.4</v>
      </c>
      <c r="F56">
        <f t="shared" si="8"/>
        <v>7.8068823831535697E-2</v>
      </c>
      <c r="G56">
        <f t="shared" si="5"/>
        <v>33.933915425440851</v>
      </c>
      <c r="H56">
        <f t="shared" si="2"/>
        <v>13213.866666666667</v>
      </c>
    </row>
    <row r="57" spans="1:8" x14ac:dyDescent="0.25">
      <c r="E57">
        <f>SUM(E53:E56)</f>
        <v>389.4</v>
      </c>
      <c r="G57">
        <f t="shared" si="5"/>
        <v>0</v>
      </c>
      <c r="H57">
        <f t="shared" si="2"/>
        <v>0</v>
      </c>
    </row>
    <row r="58" spans="1:8" x14ac:dyDescent="0.25">
      <c r="G58">
        <f t="shared" si="5"/>
        <v>0</v>
      </c>
      <c r="H58">
        <f t="shared" si="2"/>
        <v>0</v>
      </c>
    </row>
    <row r="59" spans="1:8" x14ac:dyDescent="0.25">
      <c r="A59" t="s">
        <v>68</v>
      </c>
      <c r="B59">
        <v>92571</v>
      </c>
      <c r="C59" t="s">
        <v>64</v>
      </c>
      <c r="D59">
        <v>661.16666666666663</v>
      </c>
      <c r="E59">
        <v>591.6</v>
      </c>
      <c r="G59">
        <v>661.66666699999996</v>
      </c>
      <c r="H59">
        <f t="shared" si="2"/>
        <v>391146.2</v>
      </c>
    </row>
    <row r="60" spans="1:8" x14ac:dyDescent="0.25">
      <c r="G60">
        <f t="shared" si="5"/>
        <v>0</v>
      </c>
      <c r="H60">
        <f t="shared" si="2"/>
        <v>0</v>
      </c>
    </row>
    <row r="61" spans="1:8" x14ac:dyDescent="0.25">
      <c r="G61">
        <f t="shared" si="5"/>
        <v>0</v>
      </c>
      <c r="H61">
        <f t="shared" si="2"/>
        <v>0</v>
      </c>
    </row>
    <row r="62" spans="1:8" x14ac:dyDescent="0.25">
      <c r="A62" t="s">
        <v>69</v>
      </c>
      <c r="B62">
        <v>92582</v>
      </c>
      <c r="C62" t="s">
        <v>70</v>
      </c>
      <c r="D62">
        <v>552.16666666666663</v>
      </c>
      <c r="E62">
        <v>152.5</v>
      </c>
      <c r="F62">
        <f>E62/E$65</f>
        <v>0.36341250297879102</v>
      </c>
      <c r="G62">
        <f t="shared" si="5"/>
        <v>200.6642703947891</v>
      </c>
      <c r="H62">
        <f t="shared" si="2"/>
        <v>84205.416666666657</v>
      </c>
    </row>
    <row r="63" spans="1:8" x14ac:dyDescent="0.25">
      <c r="A63" t="s">
        <v>71</v>
      </c>
      <c r="B63">
        <v>92582</v>
      </c>
      <c r="C63" t="s">
        <v>70</v>
      </c>
      <c r="D63">
        <v>552.16666666666663</v>
      </c>
      <c r="E63">
        <v>105.33333333333333</v>
      </c>
      <c r="F63">
        <f t="shared" ref="F63:F64" si="9">E63/E$65</f>
        <v>0.25101278894272777</v>
      </c>
      <c r="G63">
        <f t="shared" si="5"/>
        <v>138.60089496120952</v>
      </c>
      <c r="H63">
        <f t="shared" si="2"/>
        <v>58161.555555555547</v>
      </c>
    </row>
    <row r="64" spans="1:8" x14ac:dyDescent="0.25">
      <c r="A64" t="s">
        <v>72</v>
      </c>
      <c r="B64">
        <v>92582</v>
      </c>
      <c r="C64" t="s">
        <v>70</v>
      </c>
      <c r="D64">
        <v>631.66666666666663</v>
      </c>
      <c r="E64">
        <v>161.80000000000001</v>
      </c>
      <c r="F64">
        <f t="shared" si="9"/>
        <v>0.38557470807848127</v>
      </c>
      <c r="G64">
        <f t="shared" si="5"/>
        <v>243.55469060290733</v>
      </c>
      <c r="H64">
        <f t="shared" si="2"/>
        <v>102203.66666666667</v>
      </c>
    </row>
    <row r="65" spans="1:8" x14ac:dyDescent="0.25">
      <c r="E65">
        <f>SUM(E62:E64)</f>
        <v>419.63333333333333</v>
      </c>
      <c r="G65">
        <f t="shared" si="5"/>
        <v>0</v>
      </c>
      <c r="H65">
        <f t="shared" si="2"/>
        <v>0</v>
      </c>
    </row>
    <row r="66" spans="1:8" x14ac:dyDescent="0.25">
      <c r="G66">
        <f t="shared" si="5"/>
        <v>0</v>
      </c>
      <c r="H66">
        <f t="shared" si="2"/>
        <v>0</v>
      </c>
    </row>
    <row r="67" spans="1:8" x14ac:dyDescent="0.25">
      <c r="A67" t="s">
        <v>73</v>
      </c>
      <c r="B67">
        <v>92583</v>
      </c>
      <c r="C67" t="s">
        <v>70</v>
      </c>
      <c r="D67">
        <v>694.2</v>
      </c>
      <c r="E67">
        <v>451.6</v>
      </c>
      <c r="F67">
        <f>E67/E69</f>
        <v>0.96331058020477822</v>
      </c>
      <c r="G67">
        <f t="shared" si="5"/>
        <v>668.73020477815703</v>
      </c>
      <c r="H67">
        <f t="shared" ref="H67:H86" si="10">D:D*E:E</f>
        <v>313500.72000000003</v>
      </c>
    </row>
    <row r="68" spans="1:8" x14ac:dyDescent="0.25">
      <c r="A68" t="s">
        <v>74</v>
      </c>
      <c r="B68">
        <v>92583</v>
      </c>
      <c r="C68" t="s">
        <v>70</v>
      </c>
      <c r="D68">
        <v>0</v>
      </c>
      <c r="E68">
        <v>17.2</v>
      </c>
      <c r="F68">
        <f>E68/E69</f>
        <v>3.6689419795221841E-2</v>
      </c>
      <c r="G68">
        <f t="shared" si="5"/>
        <v>0</v>
      </c>
      <c r="H68">
        <f t="shared" si="10"/>
        <v>0</v>
      </c>
    </row>
    <row r="69" spans="1:8" x14ac:dyDescent="0.25">
      <c r="E69">
        <f>SUM(E67:E68)</f>
        <v>468.8</v>
      </c>
      <c r="G69">
        <f t="shared" si="5"/>
        <v>0</v>
      </c>
      <c r="H69">
        <f t="shared" si="10"/>
        <v>0</v>
      </c>
    </row>
    <row r="70" spans="1:8" x14ac:dyDescent="0.25">
      <c r="G70">
        <f t="shared" si="5"/>
        <v>0</v>
      </c>
      <c r="H70">
        <f t="shared" si="10"/>
        <v>0</v>
      </c>
    </row>
    <row r="71" spans="1:8" x14ac:dyDescent="0.25">
      <c r="A71" t="s">
        <v>75</v>
      </c>
      <c r="B71">
        <v>92584</v>
      </c>
      <c r="C71" t="s">
        <v>76</v>
      </c>
      <c r="D71">
        <v>783.66666666666663</v>
      </c>
      <c r="E71">
        <v>661.8</v>
      </c>
      <c r="G71">
        <v>783.66666669999995</v>
      </c>
      <c r="H71">
        <f t="shared" si="10"/>
        <v>518630.59999999992</v>
      </c>
    </row>
    <row r="72" spans="1:8" x14ac:dyDescent="0.25">
      <c r="G72">
        <f t="shared" si="5"/>
        <v>0</v>
      </c>
      <c r="H72">
        <f t="shared" si="10"/>
        <v>0</v>
      </c>
    </row>
    <row r="73" spans="1:8" x14ac:dyDescent="0.25">
      <c r="G73">
        <f t="shared" si="5"/>
        <v>0</v>
      </c>
      <c r="H73">
        <f t="shared" si="10"/>
        <v>0</v>
      </c>
    </row>
    <row r="74" spans="1:8" x14ac:dyDescent="0.25">
      <c r="A74" t="s">
        <v>77</v>
      </c>
      <c r="B74">
        <v>92585</v>
      </c>
      <c r="C74" t="s">
        <v>78</v>
      </c>
      <c r="D74">
        <v>734.2</v>
      </c>
      <c r="E74">
        <v>435</v>
      </c>
      <c r="G74">
        <v>734.2</v>
      </c>
      <c r="H74">
        <f t="shared" si="10"/>
        <v>319377</v>
      </c>
    </row>
    <row r="75" spans="1:8" x14ac:dyDescent="0.25">
      <c r="G75">
        <f t="shared" si="5"/>
        <v>0</v>
      </c>
      <c r="H75">
        <f t="shared" si="10"/>
        <v>0</v>
      </c>
    </row>
    <row r="76" spans="1:8" x14ac:dyDescent="0.25">
      <c r="G76">
        <f t="shared" si="5"/>
        <v>0</v>
      </c>
      <c r="H76">
        <f t="shared" si="10"/>
        <v>0</v>
      </c>
    </row>
    <row r="77" spans="1:8" x14ac:dyDescent="0.25">
      <c r="A77" t="s">
        <v>79</v>
      </c>
      <c r="B77">
        <v>92591</v>
      </c>
      <c r="C77" t="s">
        <v>39</v>
      </c>
      <c r="D77">
        <v>798.5</v>
      </c>
      <c r="E77">
        <v>689.4</v>
      </c>
      <c r="G77">
        <v>798.5</v>
      </c>
      <c r="H77">
        <f t="shared" si="10"/>
        <v>550485.9</v>
      </c>
    </row>
    <row r="78" spans="1:8" x14ac:dyDescent="0.25">
      <c r="H78">
        <f t="shared" si="10"/>
        <v>0</v>
      </c>
    </row>
    <row r="79" spans="1:8" x14ac:dyDescent="0.25">
      <c r="A79" t="s">
        <v>80</v>
      </c>
      <c r="B79">
        <v>92592</v>
      </c>
      <c r="C79" t="s">
        <v>39</v>
      </c>
      <c r="D79">
        <v>830.33333333333337</v>
      </c>
      <c r="E79">
        <v>761.6</v>
      </c>
      <c r="F79">
        <f t="shared" ref="F79:F82" si="11">E79/E$83</f>
        <v>0.68136882129277565</v>
      </c>
      <c r="G79">
        <f t="shared" si="5"/>
        <v>565.76324461343472</v>
      </c>
      <c r="H79">
        <f t="shared" si="10"/>
        <v>632381.8666666667</v>
      </c>
    </row>
    <row r="80" spans="1:8" x14ac:dyDescent="0.25">
      <c r="A80" t="s">
        <v>81</v>
      </c>
      <c r="B80">
        <v>92592</v>
      </c>
      <c r="C80" t="s">
        <v>39</v>
      </c>
      <c r="D80">
        <v>579</v>
      </c>
      <c r="E80">
        <v>169.4</v>
      </c>
      <c r="F80">
        <f t="shared" si="11"/>
        <v>0.15155446208901813</v>
      </c>
      <c r="G80">
        <f t="shared" si="5"/>
        <v>87.750033549541499</v>
      </c>
      <c r="H80">
        <f t="shared" si="10"/>
        <v>98082.6</v>
      </c>
    </row>
    <row r="81" spans="1:8" x14ac:dyDescent="0.25">
      <c r="A81" t="s">
        <v>82</v>
      </c>
      <c r="B81">
        <v>92592</v>
      </c>
      <c r="C81" t="s">
        <v>39</v>
      </c>
      <c r="D81">
        <v>727.83333333333337</v>
      </c>
      <c r="E81">
        <v>95</v>
      </c>
      <c r="F81">
        <f t="shared" si="11"/>
        <v>8.4992171773652425E-2</v>
      </c>
      <c r="G81">
        <f t="shared" si="5"/>
        <v>61.860135689256694</v>
      </c>
      <c r="H81">
        <f t="shared" si="10"/>
        <v>69144.166666666672</v>
      </c>
    </row>
    <row r="82" spans="1:8" x14ac:dyDescent="0.25">
      <c r="A82" t="s">
        <v>83</v>
      </c>
      <c r="B82">
        <v>92592</v>
      </c>
      <c r="C82" t="s">
        <v>39</v>
      </c>
      <c r="D82">
        <v>727.83333333333337</v>
      </c>
      <c r="E82">
        <v>91.75</v>
      </c>
      <c r="F82">
        <f t="shared" si="11"/>
        <v>8.2084544844553797E-2</v>
      </c>
      <c r="G82">
        <f t="shared" si="5"/>
        <v>59.743867889361077</v>
      </c>
      <c r="H82">
        <f t="shared" si="10"/>
        <v>66778.708333333343</v>
      </c>
    </row>
    <row r="83" spans="1:8" x14ac:dyDescent="0.25">
      <c r="E83">
        <f>SUM(E79:E82)</f>
        <v>1117.75</v>
      </c>
      <c r="G83">
        <f t="shared" si="5"/>
        <v>0</v>
      </c>
      <c r="H83">
        <f t="shared" si="10"/>
        <v>0</v>
      </c>
    </row>
    <row r="84" spans="1:8" x14ac:dyDescent="0.25">
      <c r="G84">
        <f t="shared" si="5"/>
        <v>0</v>
      </c>
      <c r="H84">
        <f t="shared" si="10"/>
        <v>0</v>
      </c>
    </row>
    <row r="85" spans="1:8" x14ac:dyDescent="0.25">
      <c r="A85" t="s">
        <v>84</v>
      </c>
      <c r="B85">
        <v>92596</v>
      </c>
      <c r="C85" t="s">
        <v>85</v>
      </c>
      <c r="D85">
        <v>0</v>
      </c>
      <c r="E85">
        <v>39.4</v>
      </c>
      <c r="G85">
        <f t="shared" si="5"/>
        <v>0</v>
      </c>
      <c r="H85">
        <f t="shared" si="10"/>
        <v>0</v>
      </c>
    </row>
    <row r="86" spans="1:8" x14ac:dyDescent="0.25">
      <c r="A86" t="s">
        <v>86</v>
      </c>
      <c r="D86">
        <v>0</v>
      </c>
      <c r="E86">
        <v>11772.766666666666</v>
      </c>
      <c r="G86">
        <f t="shared" si="5"/>
        <v>0</v>
      </c>
      <c r="H86">
        <f t="shared" si="10"/>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b 1 1 d c b 6 b - 7 9 2 1 - 4 d d 0 - 9 8 9 5 - 6 2 c f 4 0 2 8 6 0 b 9 " > < C u s t o m C o n t e n t > < ! [ C D A T A [ < ? x m l   v e r s i o n = " 1 . 0 "   e n c o d i n g = " u t f - 1 6 " ? > < S e t t i n g s > < C a l c u l a t e d F i e l d s > < i t e m > < M e a s u r e N a m e > A v e r a g e   F e e d e r   F r e s h m a n   C l a s s < / M e a s u r e N a m e > < D i s p l a y N a m e > A v e r a g e   F e e d e r   F r e s h m a n   C l a s s < / D i s p l a y N a m e > < V i s i b l e > F a l s e < / V i s i b l e > < / i t e m > < i t e m > < M e a s u r e N a m e > A v e r a g e   F e e d e r   S o p h m o r e   C l a s s < / M e a s u r e N a m e > < D i s p l a y N a m e > A v e r a g e   F e e d e r   S o p h m o r e   C l a s s < / D i s p l a y N a m e > < V i s i b l e > F a l s e < / V i s i b l e > < / i t e m > < i t e m > < M e a s u r e N a m e > A v e r a g e   F e e d e r   J u n i o r   C l a s s < / M e a s u r e N a m e > < D i s p l a y N a m e > A v e r a g e   F e e d e r   J u n i o r   C l a s s < / D i s p l a y N a m e > < V i s i b l e > F a l s e < / V i s i b l e > < / i t e m > < i t e m > < M e a s u r e N a m e > A v e r a g e   F e e d e r   S e n i o r   C l a s s < / M e a s u r e N a m e > < D i s p l a y N a m e > A v e r a g e   F e e d e r   S e n i o r   C l a s s < / D i s p l a y N a m e > < V i s i b l e > F a l s e < / V i s i b l e > < / i t e m > < i t e m > < M e a s u r e N a m e > A v e r a g e   H i s p a n i c   E n r o l l m e n t < / M e a s u r e N a m e > < D i s p l a y N a m e > A v e r a g e   H i s p a n i c   E n r o l l m e n t < / D i s p l a y N a m e > < V i s i b l e > F a l s e < / V i s i b l e > < / i t e m > < i t e m > < M e a s u r e N a m e > A v e r a g e   A f r i c a n   A m e r i c a n   E n r o l l m e n t < / M e a s u r e N a m e > < D i s p l a y N a m e > A v e r a g e   A f r i c a n   A m e r i c a n   E n r o l l m e n t < / D i s p l a y N a m e > < V i s i b l e > F a l s e < / V i s i b l e > < / i t e m > < i t e m > < M e a s u r e N a m e > A v e r a g e   N a t i v e   A m e r i c a n   E n r o l l m e n t < / M e a s u r e N a m e > < D i s p l a y N a m e > A v e r a g e   N a t i v e   A m e r i c a n   E n r o l l m e n t < / D i s p l a y N a m e > < V i s i b l e > F a l s e < / V i s i b l e > < / i t e m > < i t e m > < M e a s u r e N a m e > A v e r a g e   P a c i f i c   I s l a n d e r   E n r o l l m e n t < / M e a s u r e N a m e > < D i s p l a y N a m e > A v e r a g e   P a c i f i c   I s l a n d e r   E n r o l l m e n t < / D i s p l a y N a m e > < V i s i b l e > F a l s e < / V i s i b l e > < / i t e m > < i t e m > < M e a s u r e N a m e > A v e r a g e   A s i a n   E n r o l l m e n t < / M e a s u r e N a m e > < D i s p l a y N a m e > A v e r a g e   A s i a n   E n r o l l m e n t < / D i s p l a y N a m e > < V i s i b l e > F a l s e < / V i s i b l e > < / i t e m > < i t e m > < M e a s u r e N a m e > A v e r a g e   F i l i p i n o   E n r o l l m e n t < / M e a s u r e N a m e > < D i s p l a y N a m e > A v e r a g e   F i l i p i n o   E n r o l l m e n t < / D i s p l a y N a m e > < V i s i b l e > F a l s e < / V i s i b l e > < / i t e m > < i t e m > < M e a s u r e N a m e > A v e r a g e   U n k n o w n   E n r o l l m e n t < / M e a s u r e N a m e > < D i s p l a y N a m e > A v e r a g e   U n k n o w n   E n r o l l m e n t < / D i s p l a y N a m e > < V i s i b l e > F a l s e < / V i s i b l e > < / i t e m > < i t e m > < M e a s u r e N a m e > A v e r a g e   M u l t i   R a c e   E n r o l l m e n t < / M e a s u r e N a m e > < D i s p l a y N a m e > A v e r a g e   M u l t i   R a c e   E n r o l l m e n t < / D i s p l a y N a m e > < V i s i b l e > F a l s e < / V i s i b l e > < / i t e m > < i t e m > < M e a s u r e N a m e > A v e r a g e   W h i t e   E n r o l l m e n t < / M e a s u r e N a m e > < D i s p l a y N a m e > A v e r a g e   W h i t e   E n r o l l m e n t < / D i s p l a y N a m e > < V i s i b l e > F a l s e < / V i s i b l e > < / i t e m > < / C a l c u l a t e d F i e l d s > < H S l i c e r s S h a p e > 0 ; 0 ; 0 ; 0 < / H S l i c e r s S h a p e > < V S l i c e r s S h a p e > 0 ; 0 ; 0 ; 0 < / V S l i c e r s S h a p e > < S l i c e r S h e e t N a m e > S h e e t 2 < / S l i c e r S h e e t N a m e > < S A H o s t H a s h > 1 7 1 2 3 5 2 9 5 6 < / S A H o s t H a s h > < G e m i n i F i e l d L i s t V i s i b l e > T r u e < / G e m i n i F i e l d L i s t V i s i b l e > < / S e t t i n g s > ] ] > < / C u s t o m C o n t e n t > < / G e m i n i > 
</file>

<file path=customXml/item10.xml>��< ? x m l   v e r s i o n = " 1 . 0 "   e n c o d i n g = " U T F - 1 6 " ? > < G e m i n i   x m l n s = " h t t p : / / g e m i n i / p i v o t c u s t o m i z a t i o n / T a b l e X M L _ T a b l e 1 - d 0 e f a f d b - 5 4 b 7 - 4 b e b - a 1 9 d - 9 2 d c 8 d 9 7 5 c 9 3 " > < C u s t o m C o n t e n t > & l t ; T a b l e W i d g e t G r i d S e r i a l i z a t i o n   x m l n s : x s i = " h t t p : / / w w w . w 3 . o r g / 2 0 0 1 / X M L S c h e m a - i n s t a n c e "   x m l n s : x s d = " h t t p : / / w w w . w 3 . o r g / 2 0 0 1 / X M L S c h e m a " & g t ; & l t ; C o l u m n S u g g e s t e d T y p e & g t ; & l t ; i t e m & g t ; & l t ; k e y & g t ; & l t ; s t r i n g & g t ; A v e r a g e   A P I   S c o r e & l t ; / s t r i n g & g t ; & l t ; / k e y & g t ; & l t ; v a l u e & g t ; & l t ; s t r i n g & g t ; E m p t y & l t ; / s t r i n g & g t ; & l t ; / v a l u e & g t ; & l t ; / i t e m & g t ; & l t ; / C o l u m n S u g g e s t e d T y p e & g t ; & l t ; C o l u m n F o r m a t   / & g t ; & l t ; C o l u m n A c c u r a c y   / & g t ; & l t ; C o l u m n C u r r e n c y S y m b o l   / & g t ; & l t ; C o l u m n P o s i t i v e P a t t e r n   / & g t ; & l t ; C o l u m n N e g a t i v e P a t t e r n   / & g t ; & l t ; C o l u m n W i d t h s & g t ; & l t ; i t e m & g t ; & l t ; k e y & g t ; & l t ; s t r i n g & g t ; H i g h   S c h o o l & l t ; / s t r i n g & g t ; & l t ; / k e y & g t ; & l t ; v a l u e & g t ; & l t ; i n t & g t ; 1 0 8 & l t ; / i n t & g t ; & l t ; / v a l u e & g t ; & l t ; / i t e m & g t ; & l t ; i t e m & g t ; & l t ; k e y & g t ; & l t ; s t r i n g & g t ; S c h o o l   C o d e & l t ; / s t r i n g & g t ; & l t ; / k e y & g t ; & l t ; v a l u e & g t ; & l t ; i n t & g t ; 1 1 2 & l t ; / i n t & g t ; & l t ; / v a l u e & g t ; & l t ; / i t e m & g t ; & l t ; i t e m & g t ; & l t ; k e y & g t ; & l t ; s t r i n g & g t ; Z i p   C o d e & l t ; / s t r i n g & g t ; & l t ; / k e y & g t ; & l t ; v a l u e & g t ; & l t ; i n t & g t ; 9 0 & l t ; / i n t & g t ; & l t ; / v a l u e & g t ; & l t ; / i t e m & g t ; & l t ; i t e m & g t ; & l t ; k e y & g t ; & l t ; s t r i n g & g t ; C i t y & l t ; / s t r i n g & g t ; & l t ; / k e y & g t ; & l t ; v a l u e & g t ; & l t ; i n t & g t ; 6 0 & l t ; / i n t & g t ; & l t ; / v a l u e & g t ; & l t ; / i t e m & g t ; & l t ; i t e m & g t ; & l t ; k e y & g t ; & l t ; s t r i n g & g t ; A v e r a g e   F r e s h m a n   C l a s s & l t ; / s t r i n g & g t ; & l t ; / k e y & g t ; & l t ; v a l u e & g t ; & l t ; i n t & g t ; 1 8 5 & l t ; / i n t & g t ; & l t ; / v a l u e & g t ; & l t ; / i t e m & g t ; & l t ; i t e m & g t ; & l t ; k e y & g t ; & l t ; s t r i n g & g t ; A v e r a g e   S o p h m o r e   C l a s s & l t ; / s t r i n g & g t ; & l t ; / k e y & g t ; & l t ; v a l u e & g t ; & l t ; i n t & g t ; 1 8 8 & l t ; / i n t & g t ; & l t ; / v a l u e & g t ; & l t ; / i t e m & g t ; & l t ; i t e m & g t ; & l t ; k e y & g t ; & l t ; s t r i n g & g t ; A v e r a g e   J u n i o r   C l a s s & l t ; / s t r i n g & g t ; & l t ; / k e y & g t ; & l t ; v a l u e & g t ; & l t ; i n t & g t ; 1 6 2 & l t ; / i n t & g t ; & l t ; / v a l u e & g t ; & l t ; / i t e m & g t ; & l t ; i t e m & g t ; & l t ; k e y & g t ; & l t ; s t r i n g & g t ; A v e r a g e   S e n i o r   C l a s s & l t ; / s t r i n g & g t ; & l t ; / k e y & g t ; & l t ; v a l u e & g t ; & l t ; i n t & g t ; 1 6 4 & l t ; / i n t & g t ; & l t ; / v a l u e & g t ; & l t ; / i t e m & g t ; & l t ; i t e m & g t ; & l t ; k e y & g t ; & l t ; s t r i n g & g t ; A v e r a g e   C l a s s   S i z e & l t ; / s t r i n g & g t ; & l t ; / k e y & g t ; & l t ; v a l u e & g t ; & l t ; i n t & g t ; 1 4 9 & l t ; / i n t & g t ; & l t ; / v a l u e & g t ; & l t ; / i t e m & g t ; & l t ; i t e m & g t ; & l t ; k e y & g t ; & l t ; s t r i n g & g t ; H i g h   S c h o o l   T y p e & l t ; / s t r i n g & g t ; & l t ; / k e y & g t ; & l t ; v a l u e & g t ; & l t ; i n t & g t ; 1 4 0 & l t ; / i n t & g t ; & l t ; / v a l u e & g t ; & l t ; / i t e m & g t ; & l t ; i t e m & g t ; & l t ; k e y & g t ; & l t ; s t r i n g & g t ; A v e r a g e   H i s p a n i c & l t ; / s t r i n g & g t ; & l t ; / k e y & g t ; & l t ; v a l u e & g t ; & l t ; i n t & g t ; 1 4 2 & l t ; / i n t & g t ; & l t ; / v a l u e & g t ; & l t ; / i t e m & g t ; & l t ; i t e m & g t ; & l t ; k e y & g t ; & l t ; s t r i n g & g t ; H i s p a n i c   % & l t ; / s t r i n g & g t ; & l t ; / k e y & g t ; & l t ; v a l u e & g t ; & l t ; i n t & g t ; 1 0 2 & l t ; / i n t & g t ; & l t ; / v a l u e & g t ; & l t ; / i t e m & g t ; & l t ; i t e m & g t ; & l t ; k e y & g t ; & l t ; s t r i n g & g t ; A v e r a g e   W h i t e & l t ; / s t r i n g & g t ; & l t ; / k e y & g t ; & l t ; v a l u e & g t ; & l t ; i n t & g t ; 1 2 8 & l t ; / i n t & g t ; & l t ; / v a l u e & g t ; & l t ; / i t e m & g t ; & l t ; i t e m & g t ; & l t ; k e y & g t ; & l t ; s t r i n g & g t ; W h i t e   % & l t ; / s t r i n g & g t ; & l t ; / k e y & g t ; & l t ; v a l u e & g t ; & l t ; i n t & g t ; 8 8 & l t ; / i n t & g t ; & l t ; / v a l u e & g t ; & l t ; / i t e m & g t ; & l t ; i t e m & g t ; & l t ; k e y & g t ; & l t ; s t r i n g & g t ; A v e r a g e   A f r i c a n   A m e r i c a n & l t ; / s t r i n g & g t ; & l t ; / k e y & g t ; & l t ; v a l u e & g t ; & l t ; i n t & g t ; 1 9 6 & l t ; / i n t & g t ; & l t ; / v a l u e & g t ; & l t ; / i t e m & g t ; & l t ; i t e m & g t ; & l t ; k e y & g t ; & l t ; s t r i n g & g t ; A f r i c a n   A m e r i c a n   % & l t ; / s t r i n g & g t ; & l t ; / k e y & g t ; & l t ; v a l u e & g t ; & l t ; i n t & g t ; 1 5 6 & l t ; / i n t & g t ; & l t ; / v a l u e & g t ; & l t ; / i t e m & g t ; & l t ; i t e m & g t ; & l t ; k e y & g t ; & l t ; s t r i n g & g t ; A v e r a g e   N a t i v e   A m e r i c a n & l t ; / s t r i n g & g t ; & l t ; / k e y & g t ; & l t ; v a l u e & g t ; & l t ; i n t & g t ; 1 9 2 & l t ; / i n t & g t ; & l t ; / v a l u e & g t ; & l t ; / i t e m & g t ; & l t ; i t e m & g t ; & l t ; k e y & g t ; & l t ; s t r i n g & g t ; N a t i v e   A m e r i c a n   % & l t ; / s t r i n g & g t ; & l t ; / k e y & g t ; & l t ; v a l u e & g t ; & l t ; i n t & g t ; 1 5 2 & l t ; / i n t & g t ; & l t ; / v a l u e & g t ; & l t ; / i t e m & g t ; & l t ; i t e m & g t ; & l t ; k e y & g t ; & l t ; s t r i n g & g t ; A v e r a g e   P a c i f i c   I s l a n d e r & l t ; / s t r i n g & g t ; & l t ; / k e y & g t ; & l t ; v a l u e & g t ; & l t ; i n t & g t ; 1 8 2 & l t ; / i n t & g t ; & l t ; / v a l u e & g t ; & l t ; / i t e m & g t ; & l t ; i t e m & g t ; & l t ; k e y & g t ; & l t ; s t r i n g & g t ; P a c i f i c   I s l a n d e r   % & l t ; / s t r i n g & g t ; & l t ; / k e y & g t ; & l t ; v a l u e & g t ; & l t ; i n t & g t ; 1 4 2 & l t ; / i n t & g t ; & l t ; / v a l u e & g t ; & l t ; / i t e m & g t ; & l t ; i t e m & g t ; & l t ; k e y & g t ; & l t ; s t r i n g & g t ; A v e r a g e   A s i a n & l t ; / s t r i n g & g t ; & l t ; / k e y & g t ; & l t ; v a l u e & g t ; & l t ; i n t & g t ; 1 2 4 & l t ; / i n t & g t ; & l t ; / v a l u e & g t ; & l t ; / i t e m & g t ; & l t ; i t e m & g t ; & l t ; k e y & g t ; & l t ; s t r i n g & g t ; A s i a n   % & l t ; / s t r i n g & g t ; & l t ; / k e y & g t ; & l t ; v a l u e & g t ; & l t ; i n t & g t ; 8 4 & l t ; / i n t & g t ; & l t ; / v a l u e & g t ; & l t ; / i t e m & g t ; & l t ; i t e m & g t ; & l t ; k e y & g t ; & l t ; s t r i n g & g t ; A v e r a g e   F i l i p i n o & l t ; / s t r i n g & g t ; & l t ; / k e y & g t ; & l t ; v a l u e & g t ; & l t ; i n t & g t ; 1 3 7 & l t ; / i n t & g t ; & l t ; / v a l u e & g t ; & l t ; / i t e m & g t ; & l t ; i t e m & g t ; & l t ; k e y & g t ; & l t ; s t r i n g & g t ; F i l i p i n o   % & l t ; / s t r i n g & g t ; & l t ; / k e y & g t ; & l t ; v a l u e & g t ; & l t ; i n t & g t ; 9 7 & l t ; / i n t & g t ; & l t ; / v a l u e & g t ; & l t ; / i t e m & g t ; & l t ; i t e m & g t ; & l t ; k e y & g t ; & l t ; s t r i n g & g t ; A v e r a g e   U n k n o w n & l t ; / s t r i n g & g t ; & l t ; / k e y & g t ; & l t ; v a l u e & g t ; & l t ; i n t & g t ; 1 4 9 & l t ; / i n t & g t ; & l t ; / v a l u e & g t ; & l t ; / i t e m & g t ; & l t ; i t e m & g t ; & l t ; k e y & g t ; & l t ; s t r i n g & g t ; U n k n o w n   % & l t ; / s t r i n g & g t ; & l t ; / k e y & g t ; & l t ; v a l u e & g t ; & l t ; i n t & g t ; 1 0 9 & l t ; / i n t & g t ; & l t ; / v a l u e & g t ; & l t ; / i t e m & g t ; & l t ; i t e m & g t ; & l t ; k e y & g t ; & l t ; s t r i n g & g t ; A v e r a g e   M u l t i   R a c e & l t ; / s t r i n g & g t ; & l t ; / k e y & g t ; & l t ; v a l u e & g t ; & l t ; i n t & g t ; 1 5 4 & l t ; / i n t & g t ; & l t ; / v a l u e & g t ; & l t ; / i t e m & g t ; & l t ; i t e m & g t ; & l t ; k e y & g t ; & l t ; s t r i n g & g t ; M u l t i   R a c e   % & l t ; / s t r i n g & g t ; & l t ; / k e y & g t ; & l t ; v a l u e & g t ; & l t ; i n t & g t ; 1 1 4 & l t ; / i n t & g t ; & l t ; / v a l u e & g t ; & l t ; / i t e m & g t ; & l t ; i t e m & g t ; & l t ; k e y & g t ; & l t ; s t r i n g & g t ; A v e r a g e   A P I   S c o r e & l t ; / s t r i n g & g t ; & l t ; / k e y & g t ; & l t ; v a l u e & g t ; & l t ; i n t & g t ; 1 4 8 & l t ; / i n t & g t ; & l t ; / v a l u e & g t ; & l t ; / i t e m & g t ; & l t ; i t e m & g t ; & l t ; k e y & g t ; & l t ; s t r i n g & g t ; C o l u m n 1 & l t ; / s t r i n g & g t ; & l t ; / k e y & g t ; & l t ; v a l u e & g t ; & l t ; i n t & g t ; 9 1 & l t ; / i n t & g t ; & l t ; / v a l u e & g t ; & l t ; / i t e m & g t ; & l t ; i t e m & g t ; & l t ; k e y & g t ; & l t ; s t r i n g & g t ; C o l u m n 2 & l t ; / s t r i n g & g t ; & l t ; / k e y & g t ; & l t ; v a l u e & g t ; & l t ; i n t & g t ; 9 1 & l t ; / i n t & g t ; & l t ; / v a l u e & g t ; & l t ; / i t e m & g t ; & l t ; / C o l u m n W i d t h s & g t ; & l t ; C o l u m n D i s p l a y I n d e x & g t ; & l t ; i t e m & g t ; & l t ; k e y & g t ; & l t ; s t r i n g & g t ; H i g h   S c h o o l & l t ; / s t r i n g & g t ; & l t ; / k e y & g t ; & l t ; v a l u e & g t ; & l t ; i n t & g t ; 0 & l t ; / i n t & g t ; & l t ; / v a l u e & g t ; & l t ; / i t e m & g t ; & l t ; i t e m & g t ; & l t ; k e y & g t ; & l t ; s t r i n g & g t ; S c h o o l   C o d e & l t ; / s t r i n g & g t ; & l t ; / k e y & g t ; & l t ; v a l u e & g t ; & l t ; i n t & g t ; 1 & l t ; / i n t & g t ; & l t ; / v a l u e & g t ; & l t ; / i t e m & g t ; & l t ; i t e m & g t ; & l t ; k e y & g t ; & l t ; s t r i n g & g t ; Z i p   C o d e & l t ; / s t r i n g & g t ; & l t ; / k e y & g t ; & l t ; v a l u e & g t ; & l t ; i n t & g t ; 2 & l t ; / i n t & g t ; & l t ; / v a l u e & g t ; & l t ; / i t e m & g t ; & l t ; i t e m & g t ; & l t ; k e y & g t ; & l t ; s t r i n g & g t ; C i t y & l t ; / s t r i n g & g t ; & l t ; / k e y & g t ; & l t ; v a l u e & g t ; & l t ; i n t & g t ; 3 & l t ; / i n t & g t ; & l t ; / v a l u e & g t ; & l t ; / i t e m & g t ; & l t ; i t e m & g t ; & l t ; k e y & g t ; & l t ; s t r i n g & g t ; A v e r a g e   F r e s h m a n   C l a s s & l t ; / s t r i n g & g t ; & l t ; / k e y & g t ; & l t ; v a l u e & g t ; & l t ; i n t & g t ; 7 & l t ; / i n t & g t ; & l t ; / v a l u e & g t ; & l t ; / i t e m & g t ; & l t ; i t e m & g t ; & l t ; k e y & g t ; & l t ; s t r i n g & g t ; A v e r a g e   S o p h m o r e   C l a s s & l t ; / s t r i n g & g t ; & l t ; / k e y & g t ; & l t ; v a l u e & g t ; & l t ; i n t & g t ; 8 & l t ; / i n t & g t ; & l t ; / v a l u e & g t ; & l t ; / i t e m & g t ; & l t ; i t e m & g t ; & l t ; k e y & g t ; & l t ; s t r i n g & g t ; A v e r a g e   J u n i o r   C l a s s & l t ; / s t r i n g & g t ; & l t ; / k e y & g t ; & l t ; v a l u e & g t ; & l t ; i n t & g t ; 9 & l t ; / i n t & g t ; & l t ; / v a l u e & g t ; & l t ; / i t e m & g t ; & l t ; i t e m & g t ; & l t ; k e y & g t ; & l t ; s t r i n g & g t ; A v e r a g e   S e n i o r   C l a s s & l t ; / s t r i n g & g t ; & l t ; / k e y & g t ; & l t ; v a l u e & g t ; & l t ; i n t & g t ; 1 0 & l t ; / i n t & g t ; & l t ; / v a l u e & g t ; & l t ; / i t e m & g t ; & l t ; i t e m & g t ; & l t ; k e y & g t ; & l t ; s t r i n g & g t ; A v e r a g e   C l a s s   S i z e & l t ; / s t r i n g & g t ; & l t ; / k e y & g t ; & l t ; v a l u e & g t ; & l t ; i n t & g t ; 1 1 & l t ; / i n t & g t ; & l t ; / v a l u e & g t ; & l t ; / i t e m & g t ; & l t ; i t e m & g t ; & l t ; k e y & g t ; & l t ; s t r i n g & g t ; H i g h   S c h o o l   T y p e & l t ; / s t r i n g & g t ; & l t ; / k e y & g t ; & l t ; v a l u e & g t ; & l t ; i n t & g t ; 1 2 & l t ; / i n t & g t ; & l t ; / v a l u e & g t ; & l t ; / i t e m & g t ; & l t ; i t e m & g t ; & l t ; k e y & g t ; & l t ; s t r i n g & g t ; A v e r a g e   H i s p a n i c & l t ; / s t r i n g & g t ; & l t ; / k e y & g t ; & l t ; v a l u e & g t ; & l t ; i n t & g t ; 1 3 & l t ; / i n t & g t ; & l t ; / v a l u e & g t ; & l t ; / i t e m & g t ; & l t ; i t e m & g t ; & l t ; k e y & g t ; & l t ; s t r i n g & g t ; H i s p a n i c   % & l t ; / s t r i n g & g t ; & l t ; / k e y & g t ; & l t ; v a l u e & g t ; & l t ; i n t & g t ; 1 4 & l t ; / i n t & g t ; & l t ; / v a l u e & g t ; & l t ; / i t e m & g t ; & l t ; i t e m & g t ; & l t ; k e y & g t ; & l t ; s t r i n g & g t ; A v e r a g e   W h i t e & l t ; / s t r i n g & g t ; & l t ; / k e y & g t ; & l t ; v a l u e & g t ; & l t ; i n t & g t ; 1 5 & l t ; / i n t & g t ; & l t ; / v a l u e & g t ; & l t ; / i t e m & g t ; & l t ; i t e m & g t ; & l t ; k e y & g t ; & l t ; s t r i n g & g t ; W h i t e   % & l t ; / s t r i n g & g t ; & l t ; / k e y & g t ; & l t ; v a l u e & g t ; & l t ; i n t & g t ; 1 6 & l t ; / i n t & g t ; & l t ; / v a l u e & g t ; & l t ; / i t e m & g t ; & l t ; i t e m & g t ; & l t ; k e y & g t ; & l t ; s t r i n g & g t ; A v e r a g e   A f r i c a n   A m e r i c a n & l t ; / s t r i n g & g t ; & l t ; / k e y & g t ; & l t ; v a l u e & g t ; & l t ; i n t & g t ; 1 7 & l t ; / i n t & g t ; & l t ; / v a l u e & g t ; & l t ; / i t e m & g t ; & l t ; i t e m & g t ; & l t ; k e y & g t ; & l t ; s t r i n g & g t ; A f r i c a n   A m e r i c a n   % & l t ; / s t r i n g & g t ; & l t ; / k e y & g t ; & l t ; v a l u e & g t ; & l t ; i n t & g t ; 1 8 & l t ; / i n t & g t ; & l t ; / v a l u e & g t ; & l t ; / i t e m & g t ; & l t ; i t e m & g t ; & l t ; k e y & g t ; & l t ; s t r i n g & g t ; A v e r a g e   N a t i v e   A m e r i c a n & l t ; / s t r i n g & g t ; & l t ; / k e y & g t ; & l t ; v a l u e & g t ; & l t ; i n t & g t ; 1 9 & l t ; / i n t & g t ; & l t ; / v a l u e & g t ; & l t ; / i t e m & g t ; & l t ; i t e m & g t ; & l t ; k e y & g t ; & l t ; s t r i n g & g t ; N a t i v e   A m e r i c a n   % & l t ; / s t r i n g & g t ; & l t ; / k e y & g t ; & l t ; v a l u e & g t ; & l t ; i n t & g t ; 2 0 & l t ; / i n t & g t ; & l t ; / v a l u e & g t ; & l t ; / i t e m & g t ; & l t ; i t e m & g t ; & l t ; k e y & g t ; & l t ; s t r i n g & g t ; A v e r a g e   P a c i f i c   I s l a n d e r & l t ; / s t r i n g & g t ; & l t ; / k e y & g t ; & l t ; v a l u e & g t ; & l t ; i n t & g t ; 2 1 & l t ; / i n t & g t ; & l t ; / v a l u e & g t ; & l t ; / i t e m & g t ; & l t ; i t e m & g t ; & l t ; k e y & g t ; & l t ; s t r i n g & g t ; P a c i f i c   I s l a n d e r   % & l t ; / s t r i n g & g t ; & l t ; / k e y & g t ; & l t ; v a l u e & g t ; & l t ; i n t & g t ; 2 2 & l t ; / i n t & g t ; & l t ; / v a l u e & g t ; & l t ; / i t e m & g t ; & l t ; i t e m & g t ; & l t ; k e y & g t ; & l t ; s t r i n g & g t ; A v e r a g e   A s i a n & l t ; / s t r i n g & g t ; & l t ; / k e y & g t ; & l t ; v a l u e & g t ; & l t ; i n t & g t ; 2 3 & l t ; / i n t & g t ; & l t ; / v a l u e & g t ; & l t ; / i t e m & g t ; & l t ; i t e m & g t ; & l t ; k e y & g t ; & l t ; s t r i n g & g t ; A s i a n   % & l t ; / s t r i n g & g t ; & l t ; / k e y & g t ; & l t ; v a l u e & g t ; & l t ; i n t & g t ; 2 4 & l t ; / i n t & g t ; & l t ; / v a l u e & g t ; & l t ; / i t e m & g t ; & l t ; i t e m & g t ; & l t ; k e y & g t ; & l t ; s t r i n g & g t ; A v e r a g e   F i l i p i n o & l t ; / s t r i n g & g t ; & l t ; / k e y & g t ; & l t ; v a l u e & g t ; & l t ; i n t & g t ; 2 5 & l t ; / i n t & g t ; & l t ; / v a l u e & g t ; & l t ; / i t e m & g t ; & l t ; i t e m & g t ; & l t ; k e y & g t ; & l t ; s t r i n g & g t ; F i l i p i n o   % & l t ; / s t r i n g & g t ; & l t ; / k e y & g t ; & l t ; v a l u e & g t ; & l t ; i n t & g t ; 2 6 & l t ; / i n t & g t ; & l t ; / v a l u e & g t ; & l t ; / i t e m & g t ; & l t ; i t e m & g t ; & l t ; k e y & g t ; & l t ; s t r i n g & g t ; A v e r a g e   U n k n o w n & l t ; / s t r i n g & g t ; & l t ; / k e y & g t ; & l t ; v a l u e & g t ; & l t ; i n t & g t ; 2 7 & l t ; / i n t & g t ; & l t ; / v a l u e & g t ; & l t ; / i t e m & g t ; & l t ; i t e m & g t ; & l t ; k e y & g t ; & l t ; s t r i n g & g t ; U n k n o w n   % & l t ; / s t r i n g & g t ; & l t ; / k e y & g t ; & l t ; v a l u e & g t ; & l t ; i n t & g t ; 2 8 & l t ; / i n t & g t ; & l t ; / v a l u e & g t ; & l t ; / i t e m & g t ; & l t ; i t e m & g t ; & l t ; k e y & g t ; & l t ; s t r i n g & g t ; A v e r a g e   M u l t i   R a c e & l t ; / s t r i n g & g t ; & l t ; / k e y & g t ; & l t ; v a l u e & g t ; & l t ; i n t & g t ; 2 9 & l t ; / i n t & g t ; & l t ; / v a l u e & g t ; & l t ; / i t e m & g t ; & l t ; i t e m & g t ; & l t ; k e y & g t ; & l t ; s t r i n g & g t ; M u l t i   R a c e   % & l t ; / s t r i n g & g t ; & l t ; / k e y & g t ; & l t ; v a l u e & g t ; & l t ; i n t & g t ; 3 0 & l t ; / i n t & g t ; & l t ; / v a l u e & g t ; & l t ; / i t e m & g t ; & l t ; i t e m & g t ; & l t ; k e y & g t ; & l t ; s t r i n g & g t ; A v e r a g e   A P I   S c o r e & l t ; / s t r i n g & g t ; & l t ; / k e y & g t ; & l t ; v a l u e & g t ; & l t ; i n t & g t ; 4 & l t ; / i n t & g t ; & l t ; / v a l u e & g t ; & l t ; / i t e m & g t ; & l t ; i t e m & g t ; & l t ; k e y & g t ; & l t ; s t r i n g & g t ; C o l u m n 1 & l t ; / s t r i n g & g t ; & l t ; / k e y & g t ; & l t ; v a l u e & g t ; & l t ; i n t & g t ; 5 & l t ; / i n t & g t ; & l t ; / v a l u e & g t ; & l t ; / i t e m & g t ; & l t ; i t e m & g t ; & l t ; k e y & g t ; & l t ; s t r i n g & g t ; C o l u m n 2 & l t ; / s t r i n g & g t ; & l t ; / k e y & g t ; & l t ; v a l u e & g t ; & l t ; i n t & g t ; 6 & l t ; / i n t & g t ; & l t ; / v a l u e & g t ; & l t ; / i t e m & g t ; & l t ; / C o l u m n D i s p l a y I n d e x & g t ; & l t ; C o l u m n F r o z e n   / & g t ; & l t ; C o l u m n C h e c k e d   / & g t ; & l t ; C o l u m n F i l t e r   / & g t ; & l t ; S e l e c t i o n F i l t e r   / & g t ; & l t ; F i l t e r P a r a m e t e r s   / & g t ; & l t ; I s S o r t D e s c e n d i n g & g t ; f a l s e & l t ; / I s S o r t D e s c e n d i n g & g t ; & l t ; / T a b l e W i d g e t G r i d S e r i a l i z a t i o n & g t ; < / C u s t o m C o n t e n t > < / G e m i n i > 
</file>

<file path=customXml/item11.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T a b l e 1 & 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 i : t y p e = " S a n d b o x E d i t o r M e a s u r e G r i d K e y " & g t ; & l t ; T a b l e N a m e & g t ; T a b l e 1 & l t ; / T a b l e N a m e & g t ; & l t ; / K e y & g t ; & l t ; M a i n t a i n e r 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 r e a d o n l y & l t ; / K e y & g t ; & l t ; / D i a g r a m O b j e c t K e y & g t ; & l t ; D i a g r a m O b j e c t K e y & g t ; & l t ; K e y & g t ; M e a s u r e s \ C o u n t   o f   A v e r a g e   A P I   S c o r e & l t ; / K e y & g t ; & l t ; / D i a g r a m O b j e c t K e y & g t ; & l t ; D i a g r a m O b j e c t K e y & g t ; & l t ; K e y & g t ; M e a s u r e s \ C o u n t   o f   A v e r a g e   A P I   S c o r e \ T a g I n f o \ F o r m u l a & l t ; / K e y & g t ; & l t ; / D i a g r a m O b j e c t K e y & g t ; & l t ; D i a g r a m O b j e c t K e y & g t ; & l t ; K e y & g t ; M e a s u r e s \ C o u n t   o f   A v e r a g e   A P I   S c o r e \ T a g I n f o \ V a l u e & l t ; / K e y & g t ; & l t ; / D i a g r a m O b j e c t K e y & g t ; & l t ; D i a g r a m O b j e c t K e y & g t ; & l t ; K e y & g t ; M e a s u r e s \ A v e r a g e   o f   A v e r a g e   A P I   S c o r e & l t ; / K e y & g t ; & l t ; / D i a g r a m O b j e c t K e y & g t ; & l t ; D i a g r a m O b j e c t K e y & g t ; & l t ; K e y & g t ; M e a s u r e s \ A v e r a g e   o f   A v e r a g e   A P I   S c o r e \ T a g I n f o \ F o r m u l a & l t ; / K e y & g t ; & l t ; / D i a g r a m O b j e c t K e y & g t ; & l t ; D i a g r a m O b j e c t K e y & g t ; & l t ; K e y & g t ; M e a s u r e s \ A v e r a g e   o f   A v e r a g e   A P I   S c o r e \ T a g I n f o \ V a l u e & l t ; / K e y & g t ; & l t ; / D i a g r a m O b j e c t K e y & g t ; & l t ; D i a g r a m O b j e c t K e y & g t ; & l t ; K e y & g t ; M e a s u r e s \ S u m   o f   A v e r a g e   A P I   S c o r e & l t ; / K e y & g t ; & l t ; / D i a g r a m O b j e c t K e y & g t ; & l t ; D i a g r a m O b j e c t K e y & g t ; & l t ; K e y & g t ; M e a s u r e s \ S u m   o f   A v e r a g e   A P I   S c o r e \ T a g I n f o \ F o r m u l a & l t ; / K e y & g t ; & l t ; / D i a g r a m O b j e c t K e y & g t ; & l t ; D i a g r a m O b j e c t K e y & g t ; & l t ; K e y & g t ; M e a s u r e s \ S u m   o f   A v e r a g e   A P I   S c o r e \ T a g I n f o \ V a l u e & l t ; / K e y & g t ; & l t ; / D i a g r a m O b j e c t K e y & g t ; & l t ; D i a g r a m O b j e c t K e y & g t ; & l t ; K e y & g t ; M e a s u r e s \ M i n   o f   A v e r a g e   A P I   S c o r e & l t ; / K e y & g t ; & l t ; / D i a g r a m O b j e c t K e y & g t ; & l t ; D i a g r a m O b j e c t K e y & g t ; & l t ; K e y & g t ; M e a s u r e s \ M i n   o f   A v e r a g e   A P I   S c o r e \ T a g I n f o \ F o r m u l a & l t ; / K e y & g t ; & l t ; / D i a g r a m O b j e c t K e y & g t ; & l t ; D i a g r a m O b j e c t K e y & g t ; & l t ; K e y & g t ; M e a s u r e s \ M i n   o f   A v e r a g e   A P I   S c o r e \ T a g I n f o \ V a l u e & l t ; / K e y & g t ; & l t ; / D i a g r a m O b j e c t K e y & g t ; & l t ; D i a g r a m O b j e c t K e y & g t ; & l t ; K e y & g t ; M e a s u r e s \ M a x   o f   A v e r a g e   A P I   S c o r e & l t ; / K e y & g t ; & l t ; / D i a g r a m O b j e c t K e y & g t ; & l t ; D i a g r a m O b j e c t K e y & g t ; & l t ; K e y & g t ; M e a s u r e s \ M a x   o f   A v e r a g e   A P I   S c o r e \ T a g I n f o \ F o r m u l a & l t ; / K e y & g t ; & l t ; / D i a g r a m O b j e c t K e y & g t ; & l t ; D i a g r a m O b j e c t K e y & g t ; & l t ; K e y & g t ; M e a s u r e s \ M a x   o f   A v e r a g e   A P I   S c o r e \ T a g I n f o \ V a l u e & l t ; / K e y & g t ; & l t ; / D i a g r a m O b j e c t K e y & g t ; & l t ; D i a g r a m O b j e c t K e y & g t ; & l t ; K e y & g t ; M e a s u r e s \ A v e r a g e   F e e d e r   F r e s h m a n   C l a s s & l t ; / K e y & g t ; & l t ; / D i a g r a m O b j e c t K e y & g t ; & l t ; D i a g r a m O b j e c t K e y & g t ; & l t ; K e y & g t ; M e a s u r e s \ A v e r a g e   F e e d e r   F r e s h m a n   C l a s s \ T a g I n f o \ F o r m u l a & l t ; / K e y & g t ; & l t ; / D i a g r a m O b j e c t K e y & g t ; & l t ; D i a g r a m O b j e c t K e y & g t ; & l t ; K e y & g t ; M e a s u r e s \ A v e r a g e   F e e d e r   F r e s h m a n   C l a s s \ T a g I n f o \ V a l u e & l t ; / K e y & g t ; & l t ; / D i a g r a m O b j e c t K e y & g t ; & l t ; D i a g r a m O b j e c t K e y & g t ; & l t ; K e y & g t ; M e a s u r e s \ A v e r a g e   F e e d e r   S o p h m o r e   C l a s s & l t ; / K e y & g t ; & l t ; / D i a g r a m O b j e c t K e y & g t ; & l t ; D i a g r a m O b j e c t K e y & g t ; & l t ; K e y & g t ; M e a s u r e s \ A v e r a g e   F e e d e r   S o p h m o r e   C l a s s \ T a g I n f o \ F o r m u l a & l t ; / K e y & g t ; & l t ; / D i a g r a m O b j e c t K e y & g t ; & l t ; D i a g r a m O b j e c t K e y & g t ; & l t ; K e y & g t ; M e a s u r e s \ A v e r a g e   F e e d e r   S o p h m o r e   C l a s s \ T a g I n f o \ V a l u e & l t ; / K e y & g t ; & l t ; / D i a g r a m O b j e c t K e y & g t ; & l t ; D i a g r a m O b j e c t K e y & g t ; & l t ; K e y & g t ; M e a s u r e s \ A v e r a g e   F e e d e r   J u n i o r   C l a s s & l t ; / K e y & g t ; & l t ; / D i a g r a m O b j e c t K e y & g t ; & l t ; D i a g r a m O b j e c t K e y & g t ; & l t ; K e y & g t ; M e a s u r e s \ A v e r a g e   F e e d e r   J u n i o r   C l a s s \ T a g I n f o \ F o r m u l a & l t ; / K e y & g t ; & l t ; / D i a g r a m O b j e c t K e y & g t ; & l t ; D i a g r a m O b j e c t K e y & g t ; & l t ; K e y & g t ; M e a s u r e s \ A v e r a g e   F e e d e r   J u n i o r   C l a s s \ T a g I n f o \ V a l u e & l t ; / K e y & g t ; & l t ; / D i a g r a m O b j e c t K e y & g t ; & l t ; D i a g r a m O b j e c t K e y & g t ; & l t ; K e y & g t ; M e a s u r e s \ A v e r a g e   F e e d e r   S e n i o r   C l a s s & l t ; / K e y & g t ; & l t ; / D i a g r a m O b j e c t K e y & g t ; & l t ; D i a g r a m O b j e c t K e y & g t ; & l t ; K e y & g t ; M e a s u r e s \ A v e r a g e   F e e d e r   S e n i o r   C l a s s \ T a g I n f o \ F o r m u l a & l t ; / K e y & g t ; & l t ; / D i a g r a m O b j e c t K e y & g t ; & l t ; D i a g r a m O b j e c t K e y & g t ; & l t ; K e y & g t ; M e a s u r e s \ A v e r a g e   F e e d e r   S e n i o r   C l a s s \ T a g I n f o \ V a l u e & l t ; / K e y & g t ; & l t ; / D i a g r a m O b j e c t K e y & g t ; & l t ; D i a g r a m O b j e c t K e y & g t ; & l t ; K e y & g t ; M e a s u r e s \ A v e r a g e   H i s p a n i c   E n r o l l m e n t & l t ; / K e y & g t ; & l t ; / D i a g r a m O b j e c t K e y & g t ; & l t ; D i a g r a m O b j e c t K e y & g t ; & l t ; K e y & g t ; M e a s u r e s \ A v e r a g e   H i s p a n i c   E n r o l l m e n t \ T a g I n f o \ F o r m u l a & l t ; / K e y & g t ; & l t ; / D i a g r a m O b j e c t K e y & g t ; & l t ; D i a g r a m O b j e c t K e y & g t ; & l t ; K e y & g t ; M e a s u r e s \ A v e r a g e   H i s p a n i c   E n r o l l m e n t \ T a g I n f o \ V a l u e & l t ; / K e y & g t ; & l t ; / D i a g r a m O b j e c t K e y & g t ; & l t ; D i a g r a m O b j e c t K e y & g t ; & l t ; K e y & g t ; M e a s u r e s \ A v e r a g e   W h i t e   E n r o l l m e n t & l t ; / K e y & g t ; & l t ; / D i a g r a m O b j e c t K e y & g t ; & l t ; D i a g r a m O b j e c t K e y & g t ; & l t ; K e y & g t ; M e a s u r e s \ A v e r a g e   W h i t e   E n r o l l m e n t \ T a g I n f o \ F o r m u l a & l t ; / K e y & g t ; & l t ; / D i a g r a m O b j e c t K e y & g t ; & l t ; D i a g r a m O b j e c t K e y & g t ; & l t ; K e y & g t ; M e a s u r e s \ A v e r a g e   W h i t e   E n r o l l m e n t \ T a g I n f o \ V a l u e & l t ; / K e y & g t ; & l t ; / D i a g r a m O b j e c t K e y & g t ; & l t ; D i a g r a m O b j e c t K e y & g t ; & l t ; K e y & g t ; M e a s u r e s \ A v e r a g e   A f r i c a n   A m e r i c a n   E n r o l l m e n t & l t ; / K e y & g t ; & l t ; / D i a g r a m O b j e c t K e y & g t ; & l t ; D i a g r a m O b j e c t K e y & g t ; & l t ; K e y & g t ; M e a s u r e s \ A v e r a g e   A f r i c a n   A m e r i c a n   E n r o l l m e n t \ T a g I n f o \ F o r m u l a & l t ; / K e y & g t ; & l t ; / D i a g r a m O b j e c t K e y & g t ; & l t ; D i a g r a m O b j e c t K e y & g t ; & l t ; K e y & g t ; M e a s u r e s \ A v e r a g e   A f r i c a n   A m e r i c a n   E n r o l l m e n t \ T a g I n f o \ V a l u e & l t ; / K e y & g t ; & l t ; / D i a g r a m O b j e c t K e y & g t ; & l t ; D i a g r a m O b j e c t K e y & g t ; & l t ; K e y & g t ; M e a s u r e s \ A v e r a g e   N a t i v e   A m e r i c a n   E n r o l l m e n t & l t ; / K e y & g t ; & l t ; / D i a g r a m O b j e c t K e y & g t ; & l t ; D i a g r a m O b j e c t K e y & g t ; & l t ; K e y & g t ; M e a s u r e s \ A v e r a g e   N a t i v e   A m e r i c a n   E n r o l l m e n t \ T a g I n f o \ F o r m u l a & l t ; / K e y & g t ; & l t ; / D i a g r a m O b j e c t K e y & g t ; & l t ; D i a g r a m O b j e c t K e y & g t ; & l t ; K e y & g t ; M e a s u r e s \ A v e r a g e   N a t i v e   A m e r i c a n   E n r o l l m e n t \ T a g I n f o \ V a l u e & l t ; / K e y & g t ; & l t ; / D i a g r a m O b j e c t K e y & g t ; & l t ; D i a g r a m O b j e c t K e y & g t ; & l t ; K e y & g t ; M e a s u r e s \ A v e r a g e   P a c i f i c   I s l a n d e r   E n r o l l m e n t & l t ; / K e y & g t ; & l t ; / D i a g r a m O b j e c t K e y & g t ; & l t ; D i a g r a m O b j e c t K e y & g t ; & l t ; K e y & g t ; M e a s u r e s \ A v e r a g e   P a c i f i c   I s l a n d e r   E n r o l l m e n t \ T a g I n f o \ F o r m u l a & l t ; / K e y & g t ; & l t ; / D i a g r a m O b j e c t K e y & g t ; & l t ; D i a g r a m O b j e c t K e y & g t ; & l t ; K e y & g t ; M e a s u r e s \ A v e r a g e   P a c i f i c   I s l a n d e r   E n r o l l m e n t \ T a g I n f o \ V a l u e & l t ; / K e y & g t ; & l t ; / D i a g r a m O b j e c t K e y & g t ; & l t ; D i a g r a m O b j e c t K e y & g t ; & l t ; K e y & g t ; M e a s u r e s \ A v e r a g e   A s i a n   E n r o l l m e n t & l t ; / K e y & g t ; & l t ; / D i a g r a m O b j e c t K e y & g t ; & l t ; D i a g r a m O b j e c t K e y & g t ; & l t ; K e y & g t ; M e a s u r e s \ A v e r a g e   A s i a n   E n r o l l m e n t \ T a g I n f o \ F o r m u l a & l t ; / K e y & g t ; & l t ; / D i a g r a m O b j e c t K e y & g t ; & l t ; D i a g r a m O b j e c t K e y & g t ; & l t ; K e y & g t ; M e a s u r e s \ A v e r a g e   A s i a n   E n r o l l m e n t \ T a g I n f o \ V a l u e & l t ; / K e y & g t ; & l t ; / D i a g r a m O b j e c t K e y & g t ; & l t ; D i a g r a m O b j e c t K e y & g t ; & l t ; K e y & g t ; M e a s u r e s \ A v e r a g e   F i l i p i n o   E n r o l l m e n t & l t ; / K e y & g t ; & l t ; / D i a g r a m O b j e c t K e y & g t ; & l t ; D i a g r a m O b j e c t K e y & g t ; & l t ; K e y & g t ; M e a s u r e s \ A v e r a g e   F i l i p i n o   E n r o l l m e n t \ T a g I n f o \ F o r m u l a & l t ; / K e y & g t ; & l t ; / D i a g r a m O b j e c t K e y & g t ; & l t ; D i a g r a m O b j e c t K e y & g t ; & l t ; K e y & g t ; M e a s u r e s \ A v e r a g e   F i l i p i n o   E n r o l l m e n t \ T a g I n f o \ V a l u e & l t ; / K e y & g t ; & l t ; / D i a g r a m O b j e c t K e y & g t ; & l t ; D i a g r a m O b j e c t K e y & g t ; & l t ; K e y & g t ; M e a s u r e s \ A v e r a g e   U n k n o w n   E n r o l l m e n t & l t ; / K e y & g t ; & l t ; / D i a g r a m O b j e c t K e y & g t ; & l t ; D i a g r a m O b j e c t K e y & g t ; & l t ; K e y & g t ; M e a s u r e s \ A v e r a g e   U n k n o w n   E n r o l l m e n t \ T a g I n f o \ F o r m u l a & l t ; / K e y & g t ; & l t ; / D i a g r a m O b j e c t K e y & g t ; & l t ; D i a g r a m O b j e c t K e y & g t ; & l t ; K e y & g t ; M e a s u r e s \ A v e r a g e   U n k n o w n   E n r o l l m e n t \ T a g I n f o \ V a l u e & l t ; / K e y & g t ; & l t ; / D i a g r a m O b j e c t K e y & g t ; & l t ; D i a g r a m O b j e c t K e y & g t ; & l t ; K e y & g t ; M e a s u r e s \ A v e r a g e   M u l t i   R a c e   E n r o l l m e n t & l t ; / K e y & g t ; & l t ; / D i a g r a m O b j e c t K e y & g t ; & l t ; D i a g r a m O b j e c t K e y & g t ; & l t ; K e y & g t ; M e a s u r e s \ A v e r a g e   M u l t i   R a c e   E n r o l l m e n t \ T a g I n f o \ F o r m u l a & l t ; / K e y & g t ; & l t ; / D i a g r a m O b j e c t K e y & g t ; & l t ; D i a g r a m O b j e c t K e y & g t ; & l t ; K e y & g t ; M e a s u r e s \ A v e r a g e   M u l t i   R a c e   E n r o l l m e n t \ T a g I n f o \ V a l u e & l t ; / K e y & g t ; & l t ; / D i a g r a m O b j e c t K e y & g t ; & l t ; D i a g r a m O b j e c t K e y & g t ; & l t ; K e y & g t ; M e a s u r e s \ A v e r a g e   H i s p a n i c   S e n i o r   E n r o l l m e n t & l t ; / K e y & g t ; & l t ; / D i a g r a m O b j e c t K e y & g t ; & l t ; D i a g r a m O b j e c t K e y & g t ; & l t ; K e y & g t ; M e a s u r e s \ A v e r a g e   H i s p a n i c   S e n i o r   E n r o l l m e n t \ T a g I n f o \ F o r m u l a & l t ; / K e y & g t ; & l t ; / D i a g r a m O b j e c t K e y & g t ; & l t ; D i a g r a m O b j e c t K e y & g t ; & l t ; K e y & g t ; M e a s u r e s \ A v e r a g e   H i s p a n i c   S e n i o r   E n r o l l m e n t \ T a g I n f o \ V a l u e & l t ; / K e y & g t ; & l t ; / D i a g r a m O b j e c t K e y & g t ; & l t ; D i a g r a m O b j e c t K e y & g t ; & l t ; K e y & g t ; M e a s u r e s \ A v e r a g e   W h i t e   S e n i o r   E n r o l l m e n t & l t ; / K e y & g t ; & l t ; / D i a g r a m O b j e c t K e y & g t ; & l t ; D i a g r a m O b j e c t K e y & g t ; & l t ; K e y & g t ; M e a s u r e s \ A v e r a g e   W h i t e   S e n i o r   E n r o l l m e n t \ T a g I n f o \ F o r m u l a & l t ; / K e y & g t ; & l t ; / D i a g r a m O b j e c t K e y & g t ; & l t ; D i a g r a m O b j e c t K e y & g t ; & l t ; K e y & g t ; M e a s u r e s \ A v e r a g e   W h i t e   S e n i o r   E n r o l l m e n t \ T a g I n f o \ V a l u e & l t ; / K e y & g t ; & l t ; / D i a g r a m O b j e c t K e y & g t ; & l t ; D i a g r a m O b j e c t K e y & g t ; & l t ; K e y & g t ; M e a s u r e s \ A v e r a g e   A f r i c a n   A m e r i c a n   S e n i o r   E n r o l l m e n t & l t ; / K e y & g t ; & l t ; / D i a g r a m O b j e c t K e y & g t ; & l t ; D i a g r a m O b j e c t K e y & g t ; & l t ; K e y & g t ; M e a s u r e s \ A v e r a g e   A f r i c a n   A m e r i c a n   S e n i o r   E n r o l l m e n t \ T a g I n f o \ F o r m u l a & l t ; / K e y & g t ; & l t ; / D i a g r a m O b j e c t K e y & g t ; & l t ; D i a g r a m O b j e c t K e y & g t ; & l t ; K e y & g t ; M e a s u r e s \ A v e r a g e   A f r i c a n   A m e r i c a n   S e n i o r   E n r o l l m e n t \ T a g I n f o \ V a l u e & l t ; / K e y & g t ; & l t ; / D i a g r a m O b j e c t K e y & g t ; & l t ; D i a g r a m O b j e c t K e y & g t ; & l t ; K e y & g t ; M e a s u r e s \ A v e r a g e   N a t i v e   A m e r i c a n   S e n i o r   E n r o l l m e n t & l t ; / K e y & g t ; & l t ; / D i a g r a m O b j e c t K e y & g t ; & l t ; D i a g r a m O b j e c t K e y & g t ; & l t ; K e y & g t ; M e a s u r e s \ A v e r a g e   N a t i v e   A m e r i c a n   S e n i o r   E n r o l l m e n t \ T a g I n f o \ F o r m u l a & l t ; / K e y & g t ; & l t ; / D i a g r a m O b j e c t K e y & g t ; & l t ; D i a g r a m O b j e c t K e y & g t ; & l t ; K e y & g t ; M e a s u r e s \ A v e r a g e   N a t i v e   A m e r i c a n   S e n i o r   E n r o l l m e n t \ T a g I n f o \ V a l u e & l t ; / K e y & g t ; & l t ; / D i a g r a m O b j e c t K e y & g t ; & l t ; D i a g r a m O b j e c t K e y & g t ; & l t ; K e y & g t ; M e a s u r e s \ A v e r a g e   P a c i f i c   I s l a n d e r   S e n i o r   E n r o l l m e n t & l t ; / K e y & g t ; & l t ; / D i a g r a m O b j e c t K e y & g t ; & l t ; D i a g r a m O b j e c t K e y & g t ; & l t ; K e y & g t ; M e a s u r e s \ A v e r a g e   P a c i f i c   I s l a n d e r   S e n i o r   E n r o l l m e n t \ T a g I n f o \ F o r m u l a & l t ; / K e y & g t ; & l t ; / D i a g r a m O b j e c t K e y & g t ; & l t ; D i a g r a m O b j e c t K e y & g t ; & l t ; K e y & g t ; M e a s u r e s \ A v e r a g e   P a c i f i c   I s l a n d e r   S e n i o r   E n r o l l m e n t \ T a g I n f o \ V a l u e & l t ; / K e y & g t ; & l t ; / D i a g r a m O b j e c t K e y & g t ; & l t ; D i a g r a m O b j e c t K e y & g t ; & l t ; K e y & g t ; M e a s u r e s \ A v e r a g e   A s i a n   S e n i o r   E n r o l l m e n t & l t ; / K e y & g t ; & l t ; / D i a g r a m O b j e c t K e y & g t ; & l t ; D i a g r a m O b j e c t K e y & g t ; & l t ; K e y & g t ; M e a s u r e s \ A v e r a g e   A s i a n   S e n i o r   E n r o l l m e n t \ T a g I n f o \ F o r m u l a & l t ; / K e y & g t ; & l t ; / D i a g r a m O b j e c t K e y & g t ; & l t ; D i a g r a m O b j e c t K e y & g t ; & l t ; K e y & g t ; M e a s u r e s \ A v e r a g e   A s i a n   S e n i o r   E n r o l l m e n t \ T a g I n f o \ V a l u e & l t ; / K e y & g t ; & l t ; / D i a g r a m O b j e c t K e y & g t ; & l t ; D i a g r a m O b j e c t K e y & g t ; & l t ; K e y & g t ; M e a s u r e s \ A v e r a g e   F i l i p i n o   S e n i o r   E n r o l l m e n t & l t ; / K e y & g t ; & l t ; / D i a g r a m O b j e c t K e y & g t ; & l t ; D i a g r a m O b j e c t K e y & g t ; & l t ; K e y & g t ; M e a s u r e s \ A v e r a g e   F i l i p i n o   S e n i o r   E n r o l l m e n t \ T a g I n f o \ F o r m u l a & l t ; / K e y & g t ; & l t ; / D i a g r a m O b j e c t K e y & g t ; & l t ; D i a g r a m O b j e c t K e y & g t ; & l t ; K e y & g t ; M e a s u r e s \ A v e r a g e   F i l i p i n o   S e n i o r   E n r o l l m e n t \ T a g I n f o \ V a l u e & l t ; / K e y & g t ; & l t ; / D i a g r a m O b j e c t K e y & g t ; & l t ; D i a g r a m O b j e c t K e y & g t ; & l t ; K e y & g t ; M e a s u r e s \ A v e r a g e   U n k n o w n   S e n i o r   E n r o l l m e n t & l t ; / K e y & g t ; & l t ; / D i a g r a m O b j e c t K e y & g t ; & l t ; D i a g r a m O b j e c t K e y & g t ; & l t ; K e y & g t ; M e a s u r e s \ A v e r a g e   U n k n o w n   S e n i o r   E n r o l l m e n t \ T a g I n f o \ F o r m u l a & l t ; / K e y & g t ; & l t ; / D i a g r a m O b j e c t K e y & g t ; & l t ; D i a g r a m O b j e c t K e y & g t ; & l t ; K e y & g t ; M e a s u r e s \ A v e r a g e   U n k n o w n   S e n i o r   E n r o l l m e n t \ T a g I n f o \ V a l u e & l t ; / K e y & g t ; & l t ; / D i a g r a m O b j e c t K e y & g t ; & l t ; D i a g r a m O b j e c t K e y & g t ; & l t ; K e y & g t ; M e a s u r e s \ A v e r a g e   M u l t i   R a c e   S e n i o r   E n r o l l m e n t & l t ; / K e y & g t ; & l t ; / D i a g r a m O b j e c t K e y & g t ; & l t ; D i a g r a m O b j e c t K e y & g t ; & l t ; K e y & g t ; M e a s u r e s \ A v e r a g e   M u l t i   R a c e   S e n i o r   E n r o l l m e n t \ T a g I n f o \ F o r m u l a & l t ; / K e y & g t ; & l t ; / D i a g r a m O b j e c t K e y & g t ; & l t ; D i a g r a m O b j e c t K e y & g t ; & l t ; K e y & g t ; M e a s u r e s \ A v e r a g e   M u l t i   R a c e   S e n i o r   E n r o l l m e n t \ T a g I n f o \ V a l u e & l t ; / K e y & g t ; & l t ; / D i a g r a m O b j e c t K e y & g t ; & l t ; D i a g r a m O b j e c t K e y & g t ; & l t ; K e y & g t ; M e a s u r e s \ A v e r a g e   A P I   S c o r e s & l t ; / K e y & g t ; & l t ; / D i a g r a m O b j e c t K e y & g t ; & l t ; D i a g r a m O b j e c t K e y & g t ; & l t ; K e y & g t ; M e a s u r e s \ A v e r a g e   A P I   S c o r e s \ T a g I n f o \ F o r m u l a & l t ; / K e y & g t ; & l t ; / D i a g r a m O b j e c t K e y & g t ; & l t ; D i a g r a m O b j e c t K e y & g t ; & l t ; K e y & g t ; M e a s u r e s \ A v e r a g e   A P I   S c o r e s \ T a g I n f o \ V a l u e & l t ; / K e y & g t ; & l t ; / D i a g r a m O b j e c t K e y & g t ; & l t ; D i a g r a m O b j e c t K e y & g t ; & l t ; K e y & g t ; M e a s u r e s \ C a l c u l a t e d   F i e l d   1 & l t ; / K e y & g t ; & l t ; / D i a g r a m O b j e c t K e y & g t ; & l t ; D i a g r a m O b j e c t K e y & g t ; & l t ; K e y & g t ; M e a s u r e s \ C a l c u l a t e d   F i e l d   1 \ T a g I n f o \ F o r m u l a & l t ; / K e y & g t ; & l t ; / D i a g r a m O b j e c t K e y & g t ; & l t ; D i a g r a m O b j e c t K e y & g t ; & l t ; K e y & g t ; M e a s u r e s \ C a l c u l a t e d   F i e l d   1 \ T a g I n f o \ V a l u e & l t ; / K e y & g t ; & l t ; / D i a g r a m O b j e c t K e y & g t ; & l t ; D i a g r a m O b j e c t K e y & g t ; & l t ; K e y & g t ; M e a s u r e s \ C a l c u l a t e d   F i e l d   2 & l t ; / K e y & g t ; & l t ; / D i a g r a m O b j e c t K e y & g t ; & l t ; D i a g r a m O b j e c t K e y & g t ; & l t ; K e y & g t ; M e a s u r e s \ C a l c u l a t e d   F i e l d   2 \ T a g I n f o \ F o r m u l a & l t ; / K e y & g t ; & l t ; / D i a g r a m O b j e c t K e y & g t ; & l t ; D i a g r a m O b j e c t K e y & g t ; & l t ; K e y & g t ; M e a s u r e s \ C a l c u l a t e d   F i e l d   2 \ T a g I n f o \ V a l u e & l t ; / K e y & g t ; & l t ; / D i a g r a m O b j e c t K e y & g t ; & l t ; D i a g r a m O b j e c t K e y & g t ; & l t ; K e y & g t ; C o l u m n s \ H i g h   S c h o o l & l t ; / K e y & g t ; & l t ; / D i a g r a m O b j e c t K e y & g t ; & l t ; D i a g r a m O b j e c t K e y & g t ; & l t ; K e y & g t ; C o l u m n s \ S c h o o l   C o d e & l t ; / K e y & g t ; & l t ; / D i a g r a m O b j e c t K e y & g t ; & l t ; D i a g r a m O b j e c t K e y & g t ; & l t ; K e y & g t ; C o l u m n s \ Z i p   C o d e & l t ; / K e y & g t ; & l t ; / D i a g r a m O b j e c t K e y & g t ; & l t ; D i a g r a m O b j e c t K e y & g t ; & l t ; K e y & g t ; C o l u m n s \ C i t y & l t ; / K e y & g t ; & l t ; / D i a g r a m O b j e c t K e y & g t ; & l t ; D i a g r a m O b j e c t K e y & g t ; & l t ; K e y & g t ; C o l u m n s \ A v e r a g e   A P I   S c o r e & l t ; / K e y & g t ; & l t ; / D i a g r a m O b j e c t K e y & g t ; & l t ; D i a g r a m O b j e c t K e y & g t ; & l t ; K e y & g t ; C o l u m n s \ C o l u m n 1 & l t ; / K e y & g t ; & l t ; / D i a g r a m O b j e c t K e y & g t ; & l t ; D i a g r a m O b j e c t K e y & g t ; & l t ; K e y & g t ; C o l u m n s \ C o l u m n 2 & l t ; / K e y & g t ; & l t ; / D i a g r a m O b j e c t K e y & g t ; & l t ; D i a g r a m O b j e c t K e y & g t ; & l t ; K e y & g t ; C o l u m n s \ A v e r a g e   F r e s h m a n   C l a s s & l t ; / K e y & g t ; & l t ; / D i a g r a m O b j e c t K e y & g t ; & l t ; D i a g r a m O b j e c t K e y & g t ; & l t ; K e y & g t ; C o l u m n s \ A v e r a g e   S o p h m o r e   C l a s s & l t ; / K e y & g t ; & l t ; / D i a g r a m O b j e c t K e y & g t ; & l t ; D i a g r a m O b j e c t K e y & g t ; & l t ; K e y & g t ; C o l u m n s \ A v e r a g e   J u n i o r   C l a s s & l t ; / K e y & g t ; & l t ; / D i a g r a m O b j e c t K e y & g t ; & l t ; D i a g r a m O b j e c t K e y & g t ; & l t ; K e y & g t ; C o l u m n s \ A v e r a g e   S e n i o r   C l a s s & l t ; / K e y & g t ; & l t ; / D i a g r a m O b j e c t K e y & g t ; & l t ; D i a g r a m O b j e c t K e y & g t ; & l t ; K e y & g t ; C o l u m n s \ A v e r a g e   C l a s s   S i z e & l t ; / K e y & g t ; & l t ; / D i a g r a m O b j e c t K e y & g t ; & l t ; D i a g r a m O b j e c t K e y & g t ; & l t ; K e y & g t ; C o l u m n s \ H i g h   S c h o o l   T y p e & l t ; / K e y & g t ; & l t ; / D i a g r a m O b j e c t K e y & g t ; & l t ; D i a g r a m O b j e c t K e y & g t ; & l t ; K e y & g t ; C o l u m n s \ A v e r a g e   H i s p a n i c & l t ; / K e y & g t ; & l t ; / D i a g r a m O b j e c t K e y & g t ; & l t ; D i a g r a m O b j e c t K e y & g t ; & l t ; K e y & g t ; C o l u m n s \ H i s p a n i c   % & l t ; / K e y & g t ; & l t ; / D i a g r a m O b j e c t K e y & g t ; & l t ; D i a g r a m O b j e c t K e y & g t ; & l t ; K e y & g t ; C o l u m n s \ A v e r a g e   W h i t e & l t ; / K e y & g t ; & l t ; / D i a g r a m O b j e c t K e y & g t ; & l t ; D i a g r a m O b j e c t K e y & g t ; & l t ; K e y & g t ; C o l u m n s \ W h i t e   % & l t ; / K e y & g t ; & l t ; / D i a g r a m O b j e c t K e y & g t ; & l t ; D i a g r a m O b j e c t K e y & g t ; & l t ; K e y & g t ; C o l u m n s \ A v e r a g e   A f r i c a n   A m e r i c a n & l t ; / K e y & g t ; & l t ; / D i a g r a m O b j e c t K e y & g t ; & l t ; D i a g r a m O b j e c t K e y & g t ; & l t ; K e y & g t ; C o l u m n s \ A f r i c a n   A m e r i c a n   % & l t ; / K e y & g t ; & l t ; / D i a g r a m O b j e c t K e y & g t ; & l t ; D i a g r a m O b j e c t K e y & g t ; & l t ; K e y & g t ; C o l u m n s \ A v e r a g e   N a t i v e   A m e r i c a n & l t ; / K e y & g t ; & l t ; / D i a g r a m O b j e c t K e y & g t ; & l t ; D i a g r a m O b j e c t K e y & g t ; & l t ; K e y & g t ; C o l u m n s \ N a t i v e   A m e r i c a n   % & l t ; / K e y & g t ; & l t ; / D i a g r a m O b j e c t K e y & g t ; & l t ; D i a g r a m O b j e c t K e y & g t ; & l t ; K e y & g t ; C o l u m n s \ A v e r a g e   P a c i f i c   I s l a n d e r & l t ; / K e y & g t ; & l t ; / D i a g r a m O b j e c t K e y & g t ; & l t ; D i a g r a m O b j e c t K e y & g t ; & l t ; K e y & g t ; C o l u m n s \ P a c i f i c   I s l a n d e r   % & l t ; / K e y & g t ; & l t ; / D i a g r a m O b j e c t K e y & g t ; & l t ; D i a g r a m O b j e c t K e y & g t ; & l t ; K e y & g t ; C o l u m n s \ A v e r a g e   A s i a n & l t ; / K e y & g t ; & l t ; / D i a g r a m O b j e c t K e y & g t ; & l t ; D i a g r a m O b j e c t K e y & g t ; & l t ; K e y & g t ; C o l u m n s \ A s i a n   % & l t ; / K e y & g t ; & l t ; / D i a g r a m O b j e c t K e y & g t ; & l t ; D i a g r a m O b j e c t K e y & g t ; & l t ; K e y & g t ; C o l u m n s \ A v e r a g e   F i l i p i n o & l t ; / K e y & g t ; & l t ; / D i a g r a m O b j e c t K e y & g t ; & l t ; D i a g r a m O b j e c t K e y & g t ; & l t ; K e y & g t ; C o l u m n s \ F i l i p i n o   % & l t ; / K e y & g t ; & l t ; / D i a g r a m O b j e c t K e y & g t ; & l t ; D i a g r a m O b j e c t K e y & g t ; & l t ; K e y & g t ; C o l u m n s \ A v e r a g e   U n k n o w n & l t ; / K e y & g t ; & l t ; / D i a g r a m O b j e c t K e y & g t ; & l t ; D i a g r a m O b j e c t K e y & g t ; & l t ; K e y & g t ; C o l u m n s \ U n k n o w n   % & l t ; / K e y & g t ; & l t ; / D i a g r a m O b j e c t K e y & g t ; & l t ; D i a g r a m O b j e c t K e y & g t ; & l t ; K e y & g t ; C o l u m n s \ A v e r a g e   M u l t i   R a c e & l t ; / K e y & g t ; & l t ; / D i a g r a m O b j e c t K e y & g t ; & l t ; D i a g r a m O b j e c t K e y & g t ; & l t ; K e y & g t ; C o l u m n s \ M u l t i   R a c e   % & l t ; / K e y & g t ; & l t ; / D i a g r a m O b j e c t K e y & g t ; & l t ; D i a g r a m O b j e c t K e y & g t ; & l t ; K e y & g t ; L i n k s \ & a m p ; l t ; C o l u m n s \ C o u n t   o f   A v e r a g e   A P I   S c o r e & a m p ; g t ; - & a m p ; l t ; M e a s u r e s \ A v e r a g e   A P I   S c o r e & a m p ; g t ; & l t ; / K e y & g t ; & l t ; / D i a g r a m O b j e c t K e y & g t ; & l t ; D i a g r a m O b j e c t K e y & g t ; & l t ; K e y & g t ; L i n k s \ & a m p ; l t ; C o l u m n s \ C o u n t   o f   A v e r a g e   A P I   S c o r e & a m p ; g t ; - & a m p ; l t ; M e a s u r e s \ A v e r a g e   A P I   S c o r e & a m p ; g t ; \ C O L U M N & l t ; / K e y & g t ; & l t ; / D i a g r a m O b j e c t K e y & g t ; & l t ; D i a g r a m O b j e c t K e y & g t ; & l t ; K e y & g t ; L i n k s \ & a m p ; l t ; C o l u m n s \ C o u n t   o f   A v e r a g e   A P I   S c o r e & a m p ; g t ; - & a m p ; l t ; M e a s u r e s \ A v e r a g e   A P I   S c o r e & a m p ; g t ; \ M E A S U R E & l t ; / K e y & g t ; & l t ; / D i a g r a m O b j e c t K e y & g t ; & l t ; D i a g r a m O b j e c t K e y & g t ; & l t ; K e y & g t ; L i n k s \ & a m p ; l t ; C o l u m n s \ A v e r a g e   o f   A v e r a g e   A P I   S c o r e & a m p ; g t ; - & a m p ; l t ; M e a s u r e s \ A v e r a g e   A P I   S c o r e & a m p ; g t ; & l t ; / K e y & g t ; & l t ; / D i a g r a m O b j e c t K e y & g t ; & l t ; D i a g r a m O b j e c t K e y & g t ; & l t ; K e y & g t ; L i n k s \ & a m p ; l t ; C o l u m n s \ A v e r a g e   o f   A v e r a g e   A P I   S c o r e & a m p ; g t ; - & a m p ; l t ; M e a s u r e s \ A v e r a g e   A P I   S c o r e & a m p ; g t ; \ C O L U M N & l t ; / K e y & g t ; & l t ; / D i a g r a m O b j e c t K e y & g t ; & l t ; D i a g r a m O b j e c t K e y & g t ; & l t ; K e y & g t ; L i n k s \ & a m p ; l t ; C o l u m n s \ A v e r a g e   o f   A v e r a g e   A P I   S c o r e & a m p ; g t ; - & a m p ; l t ; M e a s u r e s \ A v e r a g e   A P I   S c o r e & a m p ; g t ; \ M E A S U R E & l t ; / K e y & g t ; & l t ; / D i a g r a m O b j e c t K e y & g t ; & l t ; D i a g r a m O b j e c t K e y & g t ; & l t ; K e y & g t ; L i n k s \ & a m p ; l t ; C o l u m n s \ S u m   o f   A v e r a g e   A P I   S c o r e & a m p ; g t ; - & a m p ; l t ; M e a s u r e s \ A v e r a g e   A P I   S c o r e & a m p ; g t ; & l t ; / K e y & g t ; & l t ; / D i a g r a m O b j e c t K e y & g t ; & l t ; D i a g r a m O b j e c t K e y & g t ; & l t ; K e y & g t ; L i n k s \ & a m p ; l t ; C o l u m n s \ S u m   o f   A v e r a g e   A P I   S c o r e & a m p ; g t ; - & a m p ; l t ; M e a s u r e s \ A v e r a g e   A P I   S c o r e & a m p ; g t ; \ C O L U M N & l t ; / K e y & g t ; & l t ; / D i a g r a m O b j e c t K e y & g t ; & l t ; D i a g r a m O b j e c t K e y & g t ; & l t ; K e y & g t ; L i n k s \ & a m p ; l t ; C o l u m n s \ S u m   o f   A v e r a g e   A P I   S c o r e & a m p ; g t ; - & a m p ; l t ; M e a s u r e s \ A v e r a g e   A P I   S c o r e & a m p ; g t ; \ M E A S U R E & l t ; / K e y & g t ; & l t ; / D i a g r a m O b j e c t K e y & g t ; & l t ; D i a g r a m O b j e c t K e y & g t ; & l t ; K e y & g t ; L i n k s \ & a m p ; l t ; C o l u m n s \ M i n   o f   A v e r a g e   A P I   S c o r e & a m p ; g t ; - & a m p ; l t ; M e a s u r e s \ A v e r a g e   A P I   S c o r e & a m p ; g t ; & l t ; / K e y & g t ; & l t ; / D i a g r a m O b j e c t K e y & g t ; & l t ; D i a g r a m O b j e c t K e y & g t ; & l t ; K e y & g t ; L i n k s \ & a m p ; l t ; C o l u m n s \ M i n   o f   A v e r a g e   A P I   S c o r e & a m p ; g t ; - & a m p ; l t ; M e a s u r e s \ A v e r a g e   A P I   S c o r e & a m p ; g t ; \ C O L U M N & l t ; / K e y & g t ; & l t ; / D i a g r a m O b j e c t K e y & g t ; & l t ; D i a g r a m O b j e c t K e y & g t ; & l t ; K e y & g t ; L i n k s \ & a m p ; l t ; C o l u m n s \ M i n   o f   A v e r a g e   A P I   S c o r e & a m p ; g t ; - & a m p ; l t ; M e a s u r e s \ A v e r a g e   A P I   S c o r e & a m p ; g t ; \ M E A S U R E & l t ; / K e y & g t ; & l t ; / D i a g r a m O b j e c t K e y & g t ; & l t ; D i a g r a m O b j e c t K e y & g t ; & l t ; K e y & g t ; L i n k s \ & a m p ; l t ; C o l u m n s \ M a x   o f   A v e r a g e   A P I   S c o r e & a m p ; g t ; - & a m p ; l t ; M e a s u r e s \ A v e r a g e   A P I   S c o r e & a m p ; g t ; & l t ; / K e y & g t ; & l t ; / D i a g r a m O b j e c t K e y & g t ; & l t ; D i a g r a m O b j e c t K e y & g t ; & l t ; K e y & g t ; L i n k s \ & a m p ; l t ; C o l u m n s \ M a x   o f   A v e r a g e   A P I   S c o r e & a m p ; g t ; - & a m p ; l t ; M e a s u r e s \ A v e r a g e   A P I   S c o r e & a m p ; g t ; \ C O L U M N & l t ; / K e y & g t ; & l t ; / D i a g r a m O b j e c t K e y & g t ; & l t ; D i a g r a m O b j e c t K e y & g t ; & l t ; K e y & g t ; L i n k s \ & a m p ; l t ; C o l u m n s \ M a x   o f   A v e r a g e   A P I   S c o r e & a m p ; g t ; - & a m p ; l t ; M e a s u r e s \ A v e r a g e   A P I   S c o r e & 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5 & l t ; / F o c u s C o l u m n & g t ; & l t ; F o c u s R o w & g t ; 1 & l t ; / F o c u s R o w & g t ; & l t ; S e l e c t i o n E n d C o l u m n & g t ; 5 & l t ; / S e l e c t i o n E n d C o l u m n & g t ; & l t ; S e l e c t i o n E n d R o w & g t ; 1 & l t ; / S e l e c t i o n E n d R o w & g t ; & l t ; S e l e c t i o n S t a r t C o l u m n & g t ; 5 & 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C o u n t   o f   A v e r a g e   A P I   S c o r e & l t ; / K e y & g t ; & l t ; / a : K e y & g t ; & l t ; a : V a l u e   i : t y p e = " M e a s u r e G r i d N o d e V i e w S t a t e " & g t ; & l t ; C o l u m n & g t ; 4 & l t ; / C o l u m n & g t ; & l t ; L a y e d O u t & g t ; t r u e & l t ; / L a y e d O u t & g t ; & l t ; W a s U I I n v i s i b l e & g t ; t r u e & l t ; / W a s U I I n v i s i b l e & g t ; & l t ; / a : V a l u e & g t ; & l t ; / a : K e y V a l u e O f D i a g r a m O b j e c t K e y a n y T y p e z b w N T n L X & g t ; & l t ; a : K e y V a l u e O f D i a g r a m O b j e c t K e y a n y T y p e z b w N T n L X & g t ; & l t ; a : K e y & g t ; & l t ; K e y & g t ; M e a s u r e s \ C o u n t   o f   A v e r a g e   A P I   S c o r e \ T a g I n f o \ F o r m u l a & l t ; / K e y & g t ; & l t ; / a : K e y & g t ; & l t ; a : V a l u e   i : t y p e = " M e a s u r e G r i d V i e w S t a t e I D i a g r a m T a g A d d i t i o n a l I n f o " / & g t ; & l t ; / a : K e y V a l u e O f D i a g r a m O b j e c t K e y a n y T y p e z b w N T n L X & g t ; & l t ; a : K e y V a l u e O f D i a g r a m O b j e c t K e y a n y T y p e z b w N T n L X & g t ; & l t ; a : K e y & g t ; & l t ; K e y & g t ; M e a s u r e s \ C o u n t   o f   A v e r a g e   A P I   S c o r e \ T a g I n f o \ V a l u e & l t ; / K e y & g t ; & l t ; / a : K e y & g t ; & l t ; a : V a l u e   i : t y p e = " M e a s u r e G r i d V i e w S t a t e I D i a g r a m T a g A d d i t i o n a l I n f o " / & g t ; & l t ; / a : K e y V a l u e O f D i a g r a m O b j e c t K e y a n y T y p e z b w N T n L X & g t ; & l t ; a : K e y V a l u e O f D i a g r a m O b j e c t K e y a n y T y p e z b w N T n L X & g t ; & l t ; a : K e y & g t ; & l t ; K e y & g t ; M e a s u r e s \ A v e r a g e   o f   A v e r a g e   A P I   S c o r e & l t ; / K e y & g t ; & l t ; / a : K e y & g t ; & l t ; a : V a l u e   i : t y p e = " M e a s u r e G r i d N o d e V i e w S t a t e " & g t ; & l t ; C o l u m n & g t ; 4 & l t ; / C o l u m n & g t ; & l t ; L a y e d O u t & g t ; t r u e & l t ; / L a y e d O u t & g t ; & l t ; W a s U I I n v i s i b l e & g t ; t r u e & l t ; / W a s U I I n v i s i b l e & g t ; & l t ; / a : V a l u e & g t ; & l t ; / a : K e y V a l u e O f D i a g r a m O b j e c t K e y a n y T y p e z b w N T n L X & g t ; & l t ; a : K e y V a l u e O f D i a g r a m O b j e c t K e y a n y T y p e z b w N T n L X & g t ; & l t ; a : K e y & g t ; & l t ; K e y & g t ; M e a s u r e s \ A v e r a g e   o f   A v e r a g e   A P I   S c o r e \ T a g I n f o \ F o r m u l a & l t ; / K e y & g t ; & l t ; / a : K e y & g t ; & l t ; a : V a l u e   i : t y p e = " M e a s u r e G r i d V i e w S t a t e I D i a g r a m T a g A d d i t i o n a l I n f o " / & g t ; & l t ; / a : K e y V a l u e O f D i a g r a m O b j e c t K e y a n y T y p e z b w N T n L X & g t ; & l t ; a : K e y V a l u e O f D i a g r a m O b j e c t K e y a n y T y p e z b w N T n L X & g t ; & l t ; a : K e y & g t ; & l t ; K e y & g t ; M e a s u r e s \ A v e r a g e   o f   A v e r a g e   A P I   S c o r e \ T a g I n f o \ V a l u e & l t ; / K e y & g t ; & l t ; / a : K e y & g t ; & l t ; a : V a l u e   i : t y p e = " M e a s u r e G r i d V i e w S t a t e I D i a g r a m T a g A d d i t i o n a l I n f o " / & g t ; & l t ; / a : K e y V a l u e O f D i a g r a m O b j e c t K e y a n y T y p e z b w N T n L X & g t ; & l t ; a : K e y V a l u e O f D i a g r a m O b j e c t K e y a n y T y p e z b w N T n L X & g t ; & l t ; a : K e y & g t ; & l t ; K e y & g t ; M e a s u r e s \ S u m   o f   A v e r a g e   A P I   S c o r e & l t ; / K e y & g t ; & l t ; / a : K e y & g t ; & l t ; a : V a l u e   i : t y p e = " M e a s u r e G r i d N o d e V i e w S t a t e " & g t ; & l t ; C o l u m n & g t ; 4 & l t ; / C o l u m n & g t ; & l t ; L a y e d O u t & g t ; t r u e & l t ; / L a y e d O u t & g t ; & l t ; R o w & g t ; 1 & l t ; / R o w & g t ; & l t ; W a s U I I n v i s i b l e & g t ; t r u e & l t ; / W a s U I I n v i s i b l e & g t ; & l t ; / a : V a l u e & g t ; & l t ; / a : K e y V a l u e O f D i a g r a m O b j e c t K e y a n y T y p e z b w N T n L X & g t ; & l t ; a : K e y V a l u e O f D i a g r a m O b j e c t K e y a n y T y p e z b w N T n L X & g t ; & l t ; a : K e y & g t ; & l t ; K e y & g t ; M e a s u r e s \ S u m   o f   A v e r a g e   A P I   S c o r e \ T a g I n f o \ F o r m u l a & l t ; / K e y & g t ; & l t ; / a : K e y & g t ; & l t ; a : V a l u e   i : t y p e = " M e a s u r e G r i d V i e w S t a t e I D i a g r a m T a g A d d i t i o n a l I n f o " / & g t ; & l t ; / a : K e y V a l u e O f D i a g r a m O b j e c t K e y a n y T y p e z b w N T n L X & g t ; & l t ; a : K e y V a l u e O f D i a g r a m O b j e c t K e y a n y T y p e z b w N T n L X & g t ; & l t ; a : K e y & g t ; & l t ; K e y & g t ; M e a s u r e s \ S u m   o f   A v e r a g e   A P I   S c o r e \ T a g I n f o \ V a l u e & l t ; / K e y & g t ; & l t ; / a : K e y & g t ; & l t ; a : V a l u e   i : t y p e = " M e a s u r e G r i d V i e w S t a t e I D i a g r a m T a g A d d i t i o n a l I n f o " / & g t ; & l t ; / a : K e y V a l u e O f D i a g r a m O b j e c t K e y a n y T y p e z b w N T n L X & g t ; & l t ; a : K e y V a l u e O f D i a g r a m O b j e c t K e y a n y T y p e z b w N T n L X & g t ; & l t ; a : K e y & g t ; & l t ; K e y & g t ; M e a s u r e s \ M i n   o f   A v e r a g e   A P I   S c o r e & l t ; / K e y & g t ; & l t ; / a : K e y & g t ; & l t ; a : V a l u e   i : t y p e = " M e a s u r e G r i d N o d e V i e w S t a t e " & g t ; & l t ; C o l u m n & g t ; 4 & l t ; / C o l u m n & g t ; & l t ; L a y e d O u t & g t ; t r u e & l t ; / L a y e d O u t & g t ; & l t ; R o w & g t ; 1 & l t ; / R o w & g t ; & l t ; W a s U I I n v i s i b l e & g t ; t r u e & l t ; / W a s U I I n v i s i b l e & g t ; & l t ; / a : V a l u e & g t ; & l t ; / a : K e y V a l u e O f D i a g r a m O b j e c t K e y a n y T y p e z b w N T n L X & g t ; & l t ; a : K e y V a l u e O f D i a g r a m O b j e c t K e y a n y T y p e z b w N T n L X & g t ; & l t ; a : K e y & g t ; & l t ; K e y & g t ; M e a s u r e s \ M i n   o f   A v e r a g e   A P I   S c o r e \ T a g I n f o \ F o r m u l a & l t ; / K e y & g t ; & l t ; / a : K e y & g t ; & l t ; a : V a l u e   i : t y p e = " M e a s u r e G r i d V i e w S t a t e I D i a g r a m T a g A d d i t i o n a l I n f o " / & g t ; & l t ; / a : K e y V a l u e O f D i a g r a m O b j e c t K e y a n y T y p e z b w N T n L X & g t ; & l t ; a : K e y V a l u e O f D i a g r a m O b j e c t K e y a n y T y p e z b w N T n L X & g t ; & l t ; a : K e y & g t ; & l t ; K e y & g t ; M e a s u r e s \ M i n   o f   A v e r a g e   A P I   S c o r e \ T a g I n f o \ V a l u e & l t ; / K e y & g t ; & l t ; / a : K e y & g t ; & l t ; a : V a l u e   i : t y p e = " M e a s u r e G r i d V i e w S t a t e I D i a g r a m T a g A d d i t i o n a l I n f o " / & g t ; & l t ; / a : K e y V a l u e O f D i a g r a m O b j e c t K e y a n y T y p e z b w N T n L X & g t ; & l t ; a : K e y V a l u e O f D i a g r a m O b j e c t K e y a n y T y p e z b w N T n L X & g t ; & l t ; a : K e y & g t ; & l t ; K e y & g t ; M e a s u r e s \ M a x   o f   A v e r a g e   A P I   S c o r e & l t ; / K e y & g t ; & l t ; / a : K e y & g t ; & l t ; a : V a l u e   i : t y p e = " M e a s u r e G r i d N o d e V i e w S t a t e " & g t ; & l t ; C o l u m n & g t ; 4 & l t ; / C o l u m n & g t ; & l t ; L a y e d O u t & g t ; t r u e & l t ; / L a y e d O u t & g t ; & l t ; R o w & g t ; 1 & l t ; / R o w & g t ; & l t ; W a s U I I n v i s i b l e & g t ; t r u e & l t ; / W a s U I I n v i s i b l e & g t ; & l t ; / a : V a l u e & g t ; & l t ; / a : K e y V a l u e O f D i a g r a m O b j e c t K e y a n y T y p e z b w N T n L X & g t ; & l t ; a : K e y V a l u e O f D i a g r a m O b j e c t K e y a n y T y p e z b w N T n L X & g t ; & l t ; a : K e y & g t ; & l t ; K e y & g t ; M e a s u r e s \ M a x   o f   A v e r a g e   A P I   S c o r e \ T a g I n f o \ F o r m u l a & l t ; / K e y & g t ; & l t ; / a : K e y & g t ; & l t ; a : V a l u e   i : t y p e = " M e a s u r e G r i d V i e w S t a t e I D i a g r a m T a g A d d i t i o n a l I n f o " / & g t ; & l t ; / a : K e y V a l u e O f D i a g r a m O b j e c t K e y a n y T y p e z b w N T n L X & g t ; & l t ; a : K e y V a l u e O f D i a g r a m O b j e c t K e y a n y T y p e z b w N T n L X & g t ; & l t ; a : K e y & g t ; & l t ; K e y & g t ; M e a s u r e s \ M a x   o f   A v e r a g e   A P I   S c o r e \ T a g I n f o \ V a l u e & l t ; / K e y & g t ; & l t ; / a : K e y & g t ; & l t ; a : V a l u e   i : t y p e = " M e a s u r e G r i d V i e w S t a t e I D i a g r a m T a g A d d i t i o n a l I n f o " / & g t ; & l t ; / a : K e y V a l u e O f D i a g r a m O b j e c t K e y a n y T y p e z b w N T n L X & g t ; & l t ; a : K e y V a l u e O f D i a g r a m O b j e c t K e y a n y T y p e z b w N T n L X & g t ; & l t ; a : K e y & g t ; & l t ; K e y & g t ; M e a s u r e s \ A v e r a g e   F e e d e r   F r e s h m a n   C l a s s & l t ; / K e y & g t ; & l t ; / a : K e y & g t ; & l t ; a : V a l u e   i : t y p e = " M e a s u r e G r i d N o d e V i e w S t a t e " & g t ; & l t ; C o l u m n & g t ; 7 & l t ; / C o l u m n & g t ; & l t ; L a y e d O u t & g t ; t r u e & l t ; / L a y e d O u t & g t ; & l t ; / a : V a l u e & g t ; & l t ; / a : K e y V a l u e O f D i a g r a m O b j e c t K e y a n y T y p e z b w N T n L X & g t ; & l t ; a : K e y V a l u e O f D i a g r a m O b j e c t K e y a n y T y p e z b w N T n L X & g t ; & l t ; a : K e y & g t ; & l t ; K e y & g t ; M e a s u r e s \ A v e r a g e   F e e d e r   F r e s h m a n   C l a s s \ T a g I n f o \ F o r m u l a & l t ; / K e y & g t ; & l t ; / a : K e y & g t ; & l t ; a : V a l u e   i : t y p e = " M e a s u r e G r i d V i e w S t a t e I D i a g r a m T a g A d d i t i o n a l I n f o " / & g t ; & l t ; / a : K e y V a l u e O f D i a g r a m O b j e c t K e y a n y T y p e z b w N T n L X & g t ; & l t ; a : K e y V a l u e O f D i a g r a m O b j e c t K e y a n y T y p e z b w N T n L X & g t ; & l t ; a : K e y & g t ; & l t ; K e y & g t ; M e a s u r e s \ A v e r a g e   F e e d e r   F r e s h m a n   C l a s s \ T a g I n f o \ V a l u e & l t ; / K e y & g t ; & l t ; / a : K e y & g t ; & l t ; a : V a l u e   i : t y p e = " M e a s u r e G r i d V i e w S t a t e I D i a g r a m T a g A d d i t i o n a l I n f o " / & g t ; & l t ; / a : K e y V a l u e O f D i a g r a m O b j e c t K e y a n y T y p e z b w N T n L X & g t ; & l t ; a : K e y V a l u e O f D i a g r a m O b j e c t K e y a n y T y p e z b w N T n L X & g t ; & l t ; a : K e y & g t ; & l t ; K e y & g t ; M e a s u r e s \ A v e r a g e   F e e d e r   S o p h m o r e   C l a s s & l t ; / K e y & g t ; & l t ; / a : K e y & g t ; & l t ; a : V a l u e   i : t y p e = " M e a s u r e G r i d N o d e V i e w S t a t e " & g t ; & l t ; C o l u m n & g t ; 8 & l t ; / C o l u m n & g t ; & l t ; L a y e d O u t & g t ; t r u e & l t ; / L a y e d O u t & g t ; & l t ; / a : V a l u e & g t ; & l t ; / a : K e y V a l u e O f D i a g r a m O b j e c t K e y a n y T y p e z b w N T n L X & g t ; & l t ; a : K e y V a l u e O f D i a g r a m O b j e c t K e y a n y T y p e z b w N T n L X & g t ; & l t ; a : K e y & g t ; & l t ; K e y & g t ; M e a s u r e s \ A v e r a g e   F e e d e r   S o p h m o r e   C l a s s \ T a g I n f o \ F o r m u l a & l t ; / K e y & g t ; & l t ; / a : K e y & g t ; & l t ; a : V a l u e   i : t y p e = " M e a s u r e G r i d V i e w S t a t e I D i a g r a m T a g A d d i t i o n a l I n f o " / & g t ; & l t ; / a : K e y V a l u e O f D i a g r a m O b j e c t K e y a n y T y p e z b w N T n L X & g t ; & l t ; a : K e y V a l u e O f D i a g r a m O b j e c t K e y a n y T y p e z b w N T n L X & g t ; & l t ; a : K e y & g t ; & l t ; K e y & g t ; M e a s u r e s \ A v e r a g e   F e e d e r   S o p h m o r e   C l a s s \ T a g I n f o \ V a l u e & l t ; / K e y & g t ; & l t ; / a : K e y & g t ; & l t ; a : V a l u e   i : t y p e = " M e a s u r e G r i d V i e w S t a t e I D i a g r a m T a g A d d i t i o n a l I n f o " / & g t ; & l t ; / a : K e y V a l u e O f D i a g r a m O b j e c t K e y a n y T y p e z b w N T n L X & g t ; & l t ; a : K e y V a l u e O f D i a g r a m O b j e c t K e y a n y T y p e z b w N T n L X & g t ; & l t ; a : K e y & g t ; & l t ; K e y & g t ; M e a s u r e s \ A v e r a g e   F e e d e r   J u n i o r   C l a s s & l t ; / K e y & g t ; & l t ; / a : K e y & g t ; & l t ; a : V a l u e   i : t y p e = " M e a s u r e G r i d N o d e V i e w S t a t e " & g t ; & l t ; C o l u m n & g t ; 9 & l t ; / C o l u m n & g t ; & l t ; L a y e d O u t & g t ; t r u e & l t ; / L a y e d O u t & g t ; & l t ; / a : V a l u e & g t ; & l t ; / a : K e y V a l u e O f D i a g r a m O b j e c t K e y a n y T y p e z b w N T n L X & g t ; & l t ; a : K e y V a l u e O f D i a g r a m O b j e c t K e y a n y T y p e z b w N T n L X & g t ; & l t ; a : K e y & g t ; & l t ; K e y & g t ; M e a s u r e s \ A v e r a g e   F e e d e r   J u n i o r   C l a s s \ T a g I n f o \ F o r m u l a & l t ; / K e y & g t ; & l t ; / a : K e y & g t ; & l t ; a : V a l u e   i : t y p e = " M e a s u r e G r i d V i e w S t a t e I D i a g r a m T a g A d d i t i o n a l I n f o " / & g t ; & l t ; / a : K e y V a l u e O f D i a g r a m O b j e c t K e y a n y T y p e z b w N T n L X & g t ; & l t ; a : K e y V a l u e O f D i a g r a m O b j e c t K e y a n y T y p e z b w N T n L X & g t ; & l t ; a : K e y & g t ; & l t ; K e y & g t ; M e a s u r e s \ A v e r a g e   F e e d e r   J u n i o r   C l a s s \ T a g I n f o \ V a l u e & l t ; / K e y & g t ; & l t ; / a : K e y & g t ; & l t ; a : V a l u e   i : t y p e = " M e a s u r e G r i d V i e w S t a t e I D i a g r a m T a g A d d i t i o n a l I n f o " / & g t ; & l t ; / a : K e y V a l u e O f D i a g r a m O b j e c t K e y a n y T y p e z b w N T n L X & g t ; & l t ; a : K e y V a l u e O f D i a g r a m O b j e c t K e y a n y T y p e z b w N T n L X & g t ; & l t ; a : K e y & g t ; & l t ; K e y & g t ; M e a s u r e s \ A v e r a g e   F e e d e r   S e n i o r   C l a s s & l t ; / K e y & g t ; & l t ; / a : K e y & g t ; & l t ; a : V a l u e   i : t y p e = " M e a s u r e G r i d N o d e V i e w S t a t e " & g t ; & l t ; C o l u m n & g t ; 1 0 & l t ; / C o l u m n & g t ; & l t ; L a y e d O u t & g t ; t r u e & l t ; / L a y e d O u t & g t ; & l t ; / a : V a l u e & g t ; & l t ; / a : K e y V a l u e O f D i a g r a m O b j e c t K e y a n y T y p e z b w N T n L X & g t ; & l t ; a : K e y V a l u e O f D i a g r a m O b j e c t K e y a n y T y p e z b w N T n L X & g t ; & l t ; a : K e y & g t ; & l t ; K e y & g t ; M e a s u r e s \ A v e r a g e   F e e d e r   S e n i o r   C l a s s \ T a g I n f o \ F o r m u l a & l t ; / K e y & g t ; & l t ; / a : K e y & g t ; & l t ; a : V a l u e   i : t y p e = " M e a s u r e G r i d V i e w S t a t e I D i a g r a m T a g A d d i t i o n a l I n f o " / & g t ; & l t ; / a : K e y V a l u e O f D i a g r a m O b j e c t K e y a n y T y p e z b w N T n L X & g t ; & l t ; a : K e y V a l u e O f D i a g r a m O b j e c t K e y a n y T y p e z b w N T n L X & g t ; & l t ; a : K e y & g t ; & l t ; K e y & g t ; M e a s u r e s \ A v e r a g e   F e e d e r   S e n i o r   C l a s s \ T a g I n f o \ V a l u e & l t ; / K e y & g t ; & l t ; / a : K e y & g t ; & l t ; a : V a l u e   i : t y p e = " M e a s u r e G r i d V i e w S t a t e I D i a g r a m T a g A d d i t i o n a l I n f o " / & g t ; & l t ; / a : K e y V a l u e O f D i a g r a m O b j e c t K e y a n y T y p e z b w N T n L X & g t ; & l t ; a : K e y V a l u e O f D i a g r a m O b j e c t K e y a n y T y p e z b w N T n L X & g t ; & l t ; a : K e y & g t ; & l t ; K e y & g t ; M e a s u r e s \ A v e r a g e   H i s p a n i c   E n r o l l m e n t & l t ; / K e y & g t ; & l t ; / a : K e y & g t ; & l t ; a : V a l u e   i : t y p e = " M e a s u r e G r i d N o d e V i e w S t a t e " & g t ; & l t ; C o l u m n & g t ; 1 3 & l t ; / C o l u m n & g t ; & l t ; L a y e d O u t & g t ; t r u e & l t ; / L a y e d O u t & g t ; & l t ; / a : V a l u e & g t ; & l t ; / a : K e y V a l u e O f D i a g r a m O b j e c t K e y a n y T y p e z b w N T n L X & g t ; & l t ; a : K e y V a l u e O f D i a g r a m O b j e c t K e y a n y T y p e z b w N T n L X & g t ; & l t ; a : K e y & g t ; & l t ; K e y & g t ; M e a s u r e s \ A v e r a g e   H i s p a n i c   E n r o l l m e n t \ T a g I n f o \ F o r m u l a & l t ; / K e y & g t ; & l t ; / a : K e y & g t ; & l t ; a : V a l u e   i : t y p e = " M e a s u r e G r i d V i e w S t a t e I D i a g r a m T a g A d d i t i o n a l I n f o " / & g t ; & l t ; / a : K e y V a l u e O f D i a g r a m O b j e c t K e y a n y T y p e z b w N T n L X & g t ; & l t ; a : K e y V a l u e O f D i a g r a m O b j e c t K e y a n y T y p e z b w N T n L X & g t ; & l t ; a : K e y & g t ; & l t ; K e y & g t ; M e a s u r e s \ A v e r a g e   H i s p a n i c   E n r o l l m e n t \ T a g I n f o \ V a l u e & l t ; / K e y & g t ; & l t ; / a : K e y & g t ; & l t ; a : V a l u e   i : t y p e = " M e a s u r e G r i d V i e w S t a t e I D i a g r a m T a g A d d i t i o n a l I n f o " / & g t ; & l t ; / a : K e y V a l u e O f D i a g r a m O b j e c t K e y a n y T y p e z b w N T n L X & g t ; & l t ; a : K e y V a l u e O f D i a g r a m O b j e c t K e y a n y T y p e z b w N T n L X & g t ; & l t ; a : K e y & g t ; & l t ; K e y & g t ; M e a s u r e s \ A v e r a g e   W h i t e   E n r o l l m e n t & l t ; / K e y & g t ; & l t ; / a : K e y & g t ; & l t ; a : V a l u e   i : t y p e = " M e a s u r e G r i d N o d e V i e w S t a t e " & g t ; & l t ; C o l u m n & g t ; 1 5 & l t ; / C o l u m n & g t ; & l t ; L a y e d O u t & g t ; t r u e & l t ; / L a y e d O u t & g t ; & l t ; / a : V a l u e & g t ; & l t ; / a : K e y V a l u e O f D i a g r a m O b j e c t K e y a n y T y p e z b w N T n L X & g t ; & l t ; a : K e y V a l u e O f D i a g r a m O b j e c t K e y a n y T y p e z b w N T n L X & g t ; & l t ; a : K e y & g t ; & l t ; K e y & g t ; M e a s u r e s \ A v e r a g e   W h i t e   E n r o l l m e n t \ T a g I n f o \ F o r m u l a & l t ; / K e y & g t ; & l t ; / a : K e y & g t ; & l t ; a : V a l u e   i : t y p e = " M e a s u r e G r i d V i e w S t a t e I D i a g r a m T a g A d d i t i o n a l I n f o " / & g t ; & l t ; / a : K e y V a l u e O f D i a g r a m O b j e c t K e y a n y T y p e z b w N T n L X & g t ; & l t ; a : K e y V a l u e O f D i a g r a m O b j e c t K e y a n y T y p e z b w N T n L X & g t ; & l t ; a : K e y & g t ; & l t ; K e y & g t ; M e a s u r e s \ A v e r a g e   W h i t e   E n r o l l m e n t \ T a g I n f o \ V a l u e & l t ; / K e y & g t ; & l t ; / a : K e y & g t ; & l t ; a : V a l u e   i : t y p e = " M e a s u r e G r i d V i e w S t a t e I D i a g r a m T a g A d d i t i o n a l I n f o " / & g t ; & l t ; / a : K e y V a l u e O f D i a g r a m O b j e c t K e y a n y T y p e z b w N T n L X & g t ; & l t ; a : K e y V a l u e O f D i a g r a m O b j e c t K e y a n y T y p e z b w N T n L X & g t ; & l t ; a : K e y & g t ; & l t ; K e y & g t ; M e a s u r e s \ A v e r a g e   A f r i c a n   A m e r i c a n   E n r o l l m e n t & l t ; / K e y & g t ; & l t ; / a : K e y & g t ; & l t ; a : V a l u e   i : t y p e = " M e a s u r e G r i d N o d e V i e w S t a t e " & g t ; & l t ; C o l u m n & g t ; 1 7 & l t ; / C o l u m n & g t ; & l t ; L a y e d O u t & g t ; t r u e & l t ; / L a y e d O u t & g t ; & l t ; / a : V a l u e & g t ; & l t ; / a : K e y V a l u e O f D i a g r a m O b j e c t K e y a n y T y p e z b w N T n L X & g t ; & l t ; a : K e y V a l u e O f D i a g r a m O b j e c t K e y a n y T y p e z b w N T n L X & g t ; & l t ; a : K e y & g t ; & l t ; K e y & g t ; M e a s u r e s \ A v e r a g e   A f r i c a n   A m e r i c a n   E n r o l l m e n t \ T a g I n f o \ F o r m u l a & l t ; / K e y & g t ; & l t ; / a : K e y & g t ; & l t ; a : V a l u e   i : t y p e = " M e a s u r e G r i d V i e w S t a t e I D i a g r a m T a g A d d i t i o n a l I n f o " / & g t ; & l t ; / a : K e y V a l u e O f D i a g r a m O b j e c t K e y a n y T y p e z b w N T n L X & g t ; & l t ; a : K e y V a l u e O f D i a g r a m O b j e c t K e y a n y T y p e z b w N T n L X & g t ; & l t ; a : K e y & g t ; & l t ; K e y & g t ; M e a s u r e s \ A v e r a g e   A f r i c a n   A m e r i c a n   E n r o l l m e n t \ T a g I n f o \ V a l u e & l t ; / K e y & g t ; & l t ; / a : K e y & g t ; & l t ; a : V a l u e   i : t y p e = " M e a s u r e G r i d V i e w S t a t e I D i a g r a m T a g A d d i t i o n a l I n f o " / & g t ; & l t ; / a : K e y V a l u e O f D i a g r a m O b j e c t K e y a n y T y p e z b w N T n L X & g t ; & l t ; a : K e y V a l u e O f D i a g r a m O b j e c t K e y a n y T y p e z b w N T n L X & g t ; & l t ; a : K e y & g t ; & l t ; K e y & g t ; M e a s u r e s \ A v e r a g e   N a t i v e   A m e r i c a n   E n r o l l m e n t & l t ; / K e y & g t ; & l t ; / a : K e y & g t ; & l t ; a : V a l u e   i : t y p e = " M e a s u r e G r i d N o d e V i e w S t a t e " & g t ; & l t ; C o l u m n & g t ; 1 9 & l t ; / C o l u m n & g t ; & l t ; L a y e d O u t & g t ; t r u e & l t ; / L a y e d O u t & g t ; & l t ; / a : V a l u e & g t ; & l t ; / a : K e y V a l u e O f D i a g r a m O b j e c t K e y a n y T y p e z b w N T n L X & g t ; & l t ; a : K e y V a l u e O f D i a g r a m O b j e c t K e y a n y T y p e z b w N T n L X & g t ; & l t ; a : K e y & g t ; & l t ; K e y & g t ; M e a s u r e s \ A v e r a g e   N a t i v e   A m e r i c a n   E n r o l l m e n t \ T a g I n f o \ F o r m u l a & l t ; / K e y & g t ; & l t ; / a : K e y & g t ; & l t ; a : V a l u e   i : t y p e = " M e a s u r e G r i d V i e w S t a t e I D i a g r a m T a g A d d i t i o n a l I n f o " / & g t ; & l t ; / a : K e y V a l u e O f D i a g r a m O b j e c t K e y a n y T y p e z b w N T n L X & g t ; & l t ; a : K e y V a l u e O f D i a g r a m O b j e c t K e y a n y T y p e z b w N T n L X & g t ; & l t ; a : K e y & g t ; & l t ; K e y & g t ; M e a s u r e s \ A v e r a g e   N a t i v e   A m e r i c a n   E n r o l l m e n t \ T a g I n f o \ V a l u e & l t ; / K e y & g t ; & l t ; / a : K e y & g t ; & l t ; a : V a l u e   i : t y p e = " M e a s u r e G r i d V i e w S t a t e I D i a g r a m T a g A d d i t i o n a l I n f o " / & g t ; & l t ; / a : K e y V a l u e O f D i a g r a m O b j e c t K e y a n y T y p e z b w N T n L X & g t ; & l t ; a : K e y V a l u e O f D i a g r a m O b j e c t K e y a n y T y p e z b w N T n L X & g t ; & l t ; a : K e y & g t ; & l t ; K e y & g t ; M e a s u r e s \ A v e r a g e   P a c i f i c   I s l a n d e r   E n r o l l m e n t & l t ; / K e y & g t ; & l t ; / a : K e y & g t ; & l t ; a : V a l u e   i : t y p e = " M e a s u r e G r i d N o d e V i e w S t a t e " & g t ; & l t ; C o l u m n & g t ; 2 1 & l t ; / C o l u m n & g t ; & l t ; L a y e d O u t & g t ; t r u e & l t ; / L a y e d O u t & g t ; & l t ; / a : V a l u e & g t ; & l t ; / a : K e y V a l u e O f D i a g r a m O b j e c t K e y a n y T y p e z b w N T n L X & g t ; & l t ; a : K e y V a l u e O f D i a g r a m O b j e c t K e y a n y T y p e z b w N T n L X & g t ; & l t ; a : K e y & g t ; & l t ; K e y & g t ; M e a s u r e s \ A v e r a g e   P a c i f i c   I s l a n d e r   E n r o l l m e n t \ T a g I n f o \ F o r m u l a & l t ; / K e y & g t ; & l t ; / a : K e y & g t ; & l t ; a : V a l u e   i : t y p e = " M e a s u r e G r i d V i e w S t a t e I D i a g r a m T a g A d d i t i o n a l I n f o " / & g t ; & l t ; / a : K e y V a l u e O f D i a g r a m O b j e c t K e y a n y T y p e z b w N T n L X & g t ; & l t ; a : K e y V a l u e O f D i a g r a m O b j e c t K e y a n y T y p e z b w N T n L X & g t ; & l t ; a : K e y & g t ; & l t ; K e y & g t ; M e a s u r e s \ A v e r a g e   P a c i f i c   I s l a n d e r   E n r o l l m e n t \ T a g I n f o \ V a l u e & l t ; / K e y & g t ; & l t ; / a : K e y & g t ; & l t ; a : V a l u e   i : t y p e = " M e a s u r e G r i d V i e w S t a t e I D i a g r a m T a g A d d i t i o n a l I n f o " / & g t ; & l t ; / a : K e y V a l u e O f D i a g r a m O b j e c t K e y a n y T y p e z b w N T n L X & g t ; & l t ; a : K e y V a l u e O f D i a g r a m O b j e c t K e y a n y T y p e z b w N T n L X & g t ; & l t ; a : K e y & g t ; & l t ; K e y & g t ; M e a s u r e s \ A v e r a g e   A s i a n   E n r o l l m e n t & l t ; / K e y & g t ; & l t ; / a : K e y & g t ; & l t ; a : V a l u e   i : t y p e = " M e a s u r e G r i d N o d e V i e w S t a t e " & g t ; & l t ; C o l u m n & g t ; 2 3 & l t ; / C o l u m n & g t ; & l t ; L a y e d O u t & g t ; t r u e & l t ; / L a y e d O u t & g t ; & l t ; / a : V a l u e & g t ; & l t ; / a : K e y V a l u e O f D i a g r a m O b j e c t K e y a n y T y p e z b w N T n L X & g t ; & l t ; a : K e y V a l u e O f D i a g r a m O b j e c t K e y a n y T y p e z b w N T n L X & g t ; & l t ; a : K e y & g t ; & l t ; K e y & g t ; M e a s u r e s \ A v e r a g e   A s i a n   E n r o l l m e n t \ T a g I n f o \ F o r m u l a & l t ; / K e y & g t ; & l t ; / a : K e y & g t ; & l t ; a : V a l u e   i : t y p e = " M e a s u r e G r i d V i e w S t a t e I D i a g r a m T a g A d d i t i o n a l I n f o " / & g t ; & l t ; / a : K e y V a l u e O f D i a g r a m O b j e c t K e y a n y T y p e z b w N T n L X & g t ; & l t ; a : K e y V a l u e O f D i a g r a m O b j e c t K e y a n y T y p e z b w N T n L X & g t ; & l t ; a : K e y & g t ; & l t ; K e y & g t ; M e a s u r e s \ A v e r a g e   A s i a n   E n r o l l m e n t \ T a g I n f o \ V a l u e & l t ; / K e y & g t ; & l t ; / a : K e y & g t ; & l t ; a : V a l u e   i : t y p e = " M e a s u r e G r i d V i e w S t a t e I D i a g r a m T a g A d d i t i o n a l I n f o " / & g t ; & l t ; / a : K e y V a l u e O f D i a g r a m O b j e c t K e y a n y T y p e z b w N T n L X & g t ; & l t ; a : K e y V a l u e O f D i a g r a m O b j e c t K e y a n y T y p e z b w N T n L X & g t ; & l t ; a : K e y & g t ; & l t ; K e y & g t ; M e a s u r e s \ A v e r a g e   F i l i p i n o   E n r o l l m e n t & l t ; / K e y & g t ; & l t ; / a : K e y & g t ; & l t ; a : V a l u e   i : t y p e = " M e a s u r e G r i d N o d e V i e w S t a t e " & g t ; & l t ; C o l u m n & g t ; 2 5 & l t ; / C o l u m n & g t ; & l t ; L a y e d O u t & g t ; t r u e & l t ; / L a y e d O u t & g t ; & l t ; / a : V a l u e & g t ; & l t ; / a : K e y V a l u e O f D i a g r a m O b j e c t K e y a n y T y p e z b w N T n L X & g t ; & l t ; a : K e y V a l u e O f D i a g r a m O b j e c t K e y a n y T y p e z b w N T n L X & g t ; & l t ; a : K e y & g t ; & l t ; K e y & g t ; M e a s u r e s \ A v e r a g e   F i l i p i n o   E n r o l l m e n t \ T a g I n f o \ F o r m u l a & l t ; / K e y & g t ; & l t ; / a : K e y & g t ; & l t ; a : V a l u e   i : t y p e = " M e a s u r e G r i d V i e w S t a t e I D i a g r a m T a g A d d i t i o n a l I n f o " / & g t ; & l t ; / a : K e y V a l u e O f D i a g r a m O b j e c t K e y a n y T y p e z b w N T n L X & g t ; & l t ; a : K e y V a l u e O f D i a g r a m O b j e c t K e y a n y T y p e z b w N T n L X & g t ; & l t ; a : K e y & g t ; & l t ; K e y & g t ; M e a s u r e s \ A v e r a g e   F i l i p i n o   E n r o l l m e n t \ T a g I n f o \ V a l u e & l t ; / K e y & g t ; & l t ; / a : K e y & g t ; & l t ; a : V a l u e   i : t y p e = " M e a s u r e G r i d V i e w S t a t e I D i a g r a m T a g A d d i t i o n a l I n f o " / & g t ; & l t ; / a : K e y V a l u e O f D i a g r a m O b j e c t K e y a n y T y p e z b w N T n L X & g t ; & l t ; a : K e y V a l u e O f D i a g r a m O b j e c t K e y a n y T y p e z b w N T n L X & g t ; & l t ; a : K e y & g t ; & l t ; K e y & g t ; M e a s u r e s \ A v e r a g e   U n k n o w n   E n r o l l m e n t & l t ; / K e y & g t ; & l t ; / a : K e y & g t ; & l t ; a : V a l u e   i : t y p e = " M e a s u r e G r i d N o d e V i e w S t a t e " & g t ; & l t ; C o l u m n & g t ; 2 7 & l t ; / C o l u m n & g t ; & l t ; L a y e d O u t & g t ; t r u e & l t ; / L a y e d O u t & g t ; & l t ; / a : V a l u e & g t ; & l t ; / a : K e y V a l u e O f D i a g r a m O b j e c t K e y a n y T y p e z b w N T n L X & g t ; & l t ; a : K e y V a l u e O f D i a g r a m O b j e c t K e y a n y T y p e z b w N T n L X & g t ; & l t ; a : K e y & g t ; & l t ; K e y & g t ; M e a s u r e s \ A v e r a g e   U n k n o w n   E n r o l l m e n t \ T a g I n f o \ F o r m u l a & l t ; / K e y & g t ; & l t ; / a : K e y & g t ; & l t ; a : V a l u e   i : t y p e = " M e a s u r e G r i d V i e w S t a t e I D i a g r a m T a g A d d i t i o n a l I n f o " / & g t ; & l t ; / a : K e y V a l u e O f D i a g r a m O b j e c t K e y a n y T y p e z b w N T n L X & g t ; & l t ; a : K e y V a l u e O f D i a g r a m O b j e c t K e y a n y T y p e z b w N T n L X & g t ; & l t ; a : K e y & g t ; & l t ; K e y & g t ; M e a s u r e s \ A v e r a g e   U n k n o w n   E n r o l l m e n t \ T a g I n f o \ V a l u e & l t ; / K e y & g t ; & l t ; / a : K e y & g t ; & l t ; a : V a l u e   i : t y p e = " M e a s u r e G r i d V i e w S t a t e I D i a g r a m T a g A d d i t i o n a l I n f o " / & g t ; & l t ; / a : K e y V a l u e O f D i a g r a m O b j e c t K e y a n y T y p e z b w N T n L X & g t ; & l t ; a : K e y V a l u e O f D i a g r a m O b j e c t K e y a n y T y p e z b w N T n L X & g t ; & l t ; a : K e y & g t ; & l t ; K e y & g t ; M e a s u r e s \ A v e r a g e   M u l t i   R a c e   E n r o l l m e n t & l t ; / K e y & g t ; & l t ; / a : K e y & g t ; & l t ; a : V a l u e   i : t y p e = " M e a s u r e G r i d N o d e V i e w S t a t e " & g t ; & l t ; C o l u m n & g t ; 2 9 & l t ; / C o l u m n & g t ; & l t ; L a y e d O u t & g t ; t r u e & l t ; / L a y e d O u t & g t ; & l t ; / a : V a l u e & g t ; & l t ; / a : K e y V a l u e O f D i a g r a m O b j e c t K e y a n y T y p e z b w N T n L X & g t ; & l t ; a : K e y V a l u e O f D i a g r a m O b j e c t K e y a n y T y p e z b w N T n L X & g t ; & l t ; a : K e y & g t ; & l t ; K e y & g t ; M e a s u r e s \ A v e r a g e   M u l t i   R a c e   E n r o l l m e n t \ T a g I n f o \ F o r m u l a & l t ; / K e y & g t ; & l t ; / a : K e y & g t ; & l t ; a : V a l u e   i : t y p e = " M e a s u r e G r i d V i e w S t a t e I D i a g r a m T a g A d d i t i o n a l I n f o " / & g t ; & l t ; / a : K e y V a l u e O f D i a g r a m O b j e c t K e y a n y T y p e z b w N T n L X & g t ; & l t ; a : K e y V a l u e O f D i a g r a m O b j e c t K e y a n y T y p e z b w N T n L X & g t ; & l t ; a : K e y & g t ; & l t ; K e y & g t ; M e a s u r e s \ A v e r a g e   M u l t i   R a c e   E n r o l l m e n t \ T a g I n f o \ V a l u e & l t ; / K e y & g t ; & l t ; / a : K e y & g t ; & l t ; a : V a l u e   i : t y p e = " M e a s u r e G r i d V i e w S t a t e I D i a g r a m T a g A d d i t i o n a l I n f o " / & g t ; & l t ; / a : K e y V a l u e O f D i a g r a m O b j e c t K e y a n y T y p e z b w N T n L X & g t ; & l t ; a : K e y V a l u e O f D i a g r a m O b j e c t K e y a n y T y p e z b w N T n L X & g t ; & l t ; a : K e y & g t ; & l t ; K e y & g t ; M e a s u r e s \ A v e r a g e   H i s p a n i c   S e n i o r   E n r o l l m e n t & l t ; / K e y & g t ; & l t ; / a : K e y & g t ; & l t ; a : V a l u e   i : t y p e = " M e a s u r e G r i d N o d e V i e w S t a t e " & g t ; & l t ; C o l u m n & g t ; 1 3 & l t ; / C o l u m n & g t ; & l t ; L a y e d O u t & g t ; t r u e & l t ; / L a y e d O u t & g t ; & l t ; R o w & g t ; 1 & l t ; / R o w & g t ; & l t ; / a : V a l u e & g t ; & l t ; / a : K e y V a l u e O f D i a g r a m O b j e c t K e y a n y T y p e z b w N T n L X & g t ; & l t ; a : K e y V a l u e O f D i a g r a m O b j e c t K e y a n y T y p e z b w N T n L X & g t ; & l t ; a : K e y & g t ; & l t ; K e y & g t ; M e a s u r e s \ A v e r a g e   H i s p a n i c   S e n i o r   E n r o l l m e n t \ T a g I n f o \ F o r m u l a & l t ; / K e y & g t ; & l t ; / a : K e y & g t ; & l t ; a : V a l u e   i : t y p e = " M e a s u r e G r i d V i e w S t a t e I D i a g r a m T a g A d d i t i o n a l I n f o " / & g t ; & l t ; / a : K e y V a l u e O f D i a g r a m O b j e c t K e y a n y T y p e z b w N T n L X & g t ; & l t ; a : K e y V a l u e O f D i a g r a m O b j e c t K e y a n y T y p e z b w N T n L X & g t ; & l t ; a : K e y & g t ; & l t ; K e y & g t ; M e a s u r e s \ A v e r a g e   H i s p a n i c   S e n i o r   E n r o l l m e n t \ T a g I n f o \ V a l u e & l t ; / K e y & g t ; & l t ; / a : K e y & g t ; & l t ; a : V a l u e   i : t y p e = " M e a s u r e G r i d V i e w S t a t e I D i a g r a m T a g A d d i t i o n a l I n f o " / & g t ; & l t ; / a : K e y V a l u e O f D i a g r a m O b j e c t K e y a n y T y p e z b w N T n L X & g t ; & l t ; a : K e y V a l u e O f D i a g r a m O b j e c t K e y a n y T y p e z b w N T n L X & g t ; & l t ; a : K e y & g t ; & l t ; K e y & g t ; M e a s u r e s \ A v e r a g e   W h i t e   S e n i o r   E n r o l l m e n t & l t ; / K e y & g t ; & l t ; / a : K e y & g t ; & l t ; a : V a l u e   i : t y p e = " M e a s u r e G r i d N o d e V i e w S t a t e " & g t ; & l t ; C o l u m n & g t ; 1 5 & l t ; / C o l u m n & g t ; & l t ; L a y e d O u t & g t ; t r u e & l t ; / L a y e d O u t & g t ; & l t ; R o w & g t ; 1 & l t ; / R o w & g t ; & l t ; / a : V a l u e & g t ; & l t ; / a : K e y V a l u e O f D i a g r a m O b j e c t K e y a n y T y p e z b w N T n L X & g t ; & l t ; a : K e y V a l u e O f D i a g r a m O b j e c t K e y a n y T y p e z b w N T n L X & g t ; & l t ; a : K e y & g t ; & l t ; K e y & g t ; M e a s u r e s \ A v e r a g e   W h i t e   S e n i o r   E n r o l l m e n t \ T a g I n f o \ F o r m u l a & l t ; / K e y & g t ; & l t ; / a : K e y & g t ; & l t ; a : V a l u e   i : t y p e = " M e a s u r e G r i d V i e w S t a t e I D i a g r a m T a g A d d i t i o n a l I n f o " / & g t ; & l t ; / a : K e y V a l u e O f D i a g r a m O b j e c t K e y a n y T y p e z b w N T n L X & g t ; & l t ; a : K e y V a l u e O f D i a g r a m O b j e c t K e y a n y T y p e z b w N T n L X & g t ; & l t ; a : K e y & g t ; & l t ; K e y & g t ; M e a s u r e s \ A v e r a g e   W h i t e   S e n i o r   E n r o l l m e n t \ T a g I n f o \ V a l u e & l t ; / K e y & g t ; & l t ; / a : K e y & g t ; & l t ; a : V a l u e   i : t y p e = " M e a s u r e G r i d V i e w S t a t e I D i a g r a m T a g A d d i t i o n a l I n f o " / & g t ; & l t ; / a : K e y V a l u e O f D i a g r a m O b j e c t K e y a n y T y p e z b w N T n L X & g t ; & l t ; a : K e y V a l u e O f D i a g r a m O b j e c t K e y a n y T y p e z b w N T n L X & g t ; & l t ; a : K e y & g t ; & l t ; K e y & g t ; M e a s u r e s \ A v e r a g e   A f r i c a n   A m e r i c a n   S e n i o r   E n r o l l m e n t & l t ; / K e y & g t ; & l t ; / a : K e y & g t ; & l t ; a : V a l u e   i : t y p e = " M e a s u r e G r i d N o d e V i e w S t a t e " & g t ; & l t ; C o l u m n & g t ; 1 7 & l t ; / C o l u m n & g t ; & l t ; L a y e d O u t & g t ; t r u e & l t ; / L a y e d O u t & g t ; & l t ; R o w & g t ; 1 & l t ; / R o w & g t ; & l t ; / a : V a l u e & g t ; & l t ; / a : K e y V a l u e O f D i a g r a m O b j e c t K e y a n y T y p e z b w N T n L X & g t ; & l t ; a : K e y V a l u e O f D i a g r a m O b j e c t K e y a n y T y p e z b w N T n L X & g t ; & l t ; a : K e y & g t ; & l t ; K e y & g t ; M e a s u r e s \ A v e r a g e   A f r i c a n   A m e r i c a n   S e n i o r   E n r o l l m e n t \ T a g I n f o \ F o r m u l a & l t ; / K e y & g t ; & l t ; / a : K e y & g t ; & l t ; a : V a l u e   i : t y p e = " M e a s u r e G r i d V i e w S t a t e I D i a g r a m T a g A d d i t i o n a l I n f o " / & g t ; & l t ; / a : K e y V a l u e O f D i a g r a m O b j e c t K e y a n y T y p e z b w N T n L X & g t ; & l t ; a : K e y V a l u e O f D i a g r a m O b j e c t K e y a n y T y p e z b w N T n L X & g t ; & l t ; a : K e y & g t ; & l t ; K e y & g t ; M e a s u r e s \ A v e r a g e   A f r i c a n   A m e r i c a n   S e n i o r   E n r o l l m e n t \ T a g I n f o \ V a l u e & l t ; / K e y & g t ; & l t ; / a : K e y & g t ; & l t ; a : V a l u e   i : t y p e = " M e a s u r e G r i d V i e w S t a t e I D i a g r a m T a g A d d i t i o n a l I n f o " / & g t ; & l t ; / a : K e y V a l u e O f D i a g r a m O b j e c t K e y a n y T y p e z b w N T n L X & g t ; & l t ; a : K e y V a l u e O f D i a g r a m O b j e c t K e y a n y T y p e z b w N T n L X & g t ; & l t ; a : K e y & g t ; & l t ; K e y & g t ; M e a s u r e s \ A v e r a g e   N a t i v e   A m e r i c a n   S e n i o r   E n r o l l m e n t & l t ; / K e y & g t ; & l t ; / a : K e y & g t ; & l t ; a : V a l u e   i : t y p e = " M e a s u r e G r i d N o d e V i e w S t a t e " & g t ; & l t ; C o l u m n & g t ; 1 9 & l t ; / C o l u m n & g t ; & l t ; L a y e d O u t & g t ; t r u e & l t ; / L a y e d O u t & g t ; & l t ; R o w & g t ; 1 & l t ; / R o w & g t ; & l t ; / a : V a l u e & g t ; & l t ; / a : K e y V a l u e O f D i a g r a m O b j e c t K e y a n y T y p e z b w N T n L X & g t ; & l t ; a : K e y V a l u e O f D i a g r a m O b j e c t K e y a n y T y p e z b w N T n L X & g t ; & l t ; a : K e y & g t ; & l t ; K e y & g t ; M e a s u r e s \ A v e r a g e   N a t i v e   A m e r i c a n   S e n i o r   E n r o l l m e n t \ T a g I n f o \ F o r m u l a & l t ; / K e y & g t ; & l t ; / a : K e y & g t ; & l t ; a : V a l u e   i : t y p e = " M e a s u r e G r i d V i e w S t a t e I D i a g r a m T a g A d d i t i o n a l I n f o " / & g t ; & l t ; / a : K e y V a l u e O f D i a g r a m O b j e c t K e y a n y T y p e z b w N T n L X & g t ; & l t ; a : K e y V a l u e O f D i a g r a m O b j e c t K e y a n y T y p e z b w N T n L X & g t ; & l t ; a : K e y & g t ; & l t ; K e y & g t ; M e a s u r e s \ A v e r a g e   N a t i v e   A m e r i c a n   S e n i o r   E n r o l l m e n t \ T a g I n f o \ V a l u e & l t ; / K e y & g t ; & l t ; / a : K e y & g t ; & l t ; a : V a l u e   i : t y p e = " M e a s u r e G r i d V i e w S t a t e I D i a g r a m T a g A d d i t i o n a l I n f o " / & g t ; & l t ; / a : K e y V a l u e O f D i a g r a m O b j e c t K e y a n y T y p e z b w N T n L X & g t ; & l t ; a : K e y V a l u e O f D i a g r a m O b j e c t K e y a n y T y p e z b w N T n L X & g t ; & l t ; a : K e y & g t ; & l t ; K e y & g t ; M e a s u r e s \ A v e r a g e   P a c i f i c   I s l a n d e r   S e n i o r   E n r o l l m e n t & l t ; / K e y & g t ; & l t ; / a : K e y & g t ; & l t ; a : V a l u e   i : t y p e = " M e a s u r e G r i d N o d e V i e w S t a t e " & g t ; & l t ; C o l u m n & g t ; 2 1 & l t ; / C o l u m n & g t ; & l t ; L a y e d O u t & g t ; t r u e & l t ; / L a y e d O u t & g t ; & l t ; R o w & g t ; 1 & l t ; / R o w & g t ; & l t ; / a : V a l u e & g t ; & l t ; / a : K e y V a l u e O f D i a g r a m O b j e c t K e y a n y T y p e z b w N T n L X & g t ; & l t ; a : K e y V a l u e O f D i a g r a m O b j e c t K e y a n y T y p e z b w N T n L X & g t ; & l t ; a : K e y & g t ; & l t ; K e y & g t ; M e a s u r e s \ A v e r a g e   P a c i f i c   I s l a n d e r   S e n i o r   E n r o l l m e n t \ T a g I n f o \ F o r m u l a & l t ; / K e y & g t ; & l t ; / a : K e y & g t ; & l t ; a : V a l u e   i : t y p e = " M e a s u r e G r i d V i e w S t a t e I D i a g r a m T a g A d d i t i o n a l I n f o " / & g t ; & l t ; / a : K e y V a l u e O f D i a g r a m O b j e c t K e y a n y T y p e z b w N T n L X & g t ; & l t ; a : K e y V a l u e O f D i a g r a m O b j e c t K e y a n y T y p e z b w N T n L X & g t ; & l t ; a : K e y & g t ; & l t ; K e y & g t ; M e a s u r e s \ A v e r a g e   P a c i f i c   I s l a n d e r   S e n i o r   E n r o l l m e n t \ T a g I n f o \ V a l u e & l t ; / K e y & g t ; & l t ; / a : K e y & g t ; & l t ; a : V a l u e   i : t y p e = " M e a s u r e G r i d V i e w S t a t e I D i a g r a m T a g A d d i t i o n a l I n f o " / & g t ; & l t ; / a : K e y V a l u e O f D i a g r a m O b j e c t K e y a n y T y p e z b w N T n L X & g t ; & l t ; a : K e y V a l u e O f D i a g r a m O b j e c t K e y a n y T y p e z b w N T n L X & g t ; & l t ; a : K e y & g t ; & l t ; K e y & g t ; M e a s u r e s \ A v e r a g e   A s i a n   S e n i o r   E n r o l l m e n t & l t ; / K e y & g t ; & l t ; / a : K e y & g t ; & l t ; a : V a l u e   i : t y p e = " M e a s u r e G r i d N o d e V i e w S t a t e " & g t ; & l t ; C o l u m n & g t ; 2 3 & l t ; / C o l u m n & g t ; & l t ; L a y e d O u t & g t ; t r u e & l t ; / L a y e d O u t & g t ; & l t ; R o w & g t ; 1 & l t ; / R o w & g t ; & l t ; / a : V a l u e & g t ; & l t ; / a : K e y V a l u e O f D i a g r a m O b j e c t K e y a n y T y p e z b w N T n L X & g t ; & l t ; a : K e y V a l u e O f D i a g r a m O b j e c t K e y a n y T y p e z b w N T n L X & g t ; & l t ; a : K e y & g t ; & l t ; K e y & g t ; M e a s u r e s \ A v e r a g e   A s i a n   S e n i o r   E n r o l l m e n t \ T a g I n f o \ F o r m u l a & l t ; / K e y & g t ; & l t ; / a : K e y & g t ; & l t ; a : V a l u e   i : t y p e = " M e a s u r e G r i d V i e w S t a t e I D i a g r a m T a g A d d i t i o n a l I n f o " / & g t ; & l t ; / a : K e y V a l u e O f D i a g r a m O b j e c t K e y a n y T y p e z b w N T n L X & g t ; & l t ; a : K e y V a l u e O f D i a g r a m O b j e c t K e y a n y T y p e z b w N T n L X & g t ; & l t ; a : K e y & g t ; & l t ; K e y & g t ; M e a s u r e s \ A v e r a g e   A s i a n   S e n i o r   E n r o l l m e n t \ T a g I n f o \ V a l u e & l t ; / K e y & g t ; & l t ; / a : K e y & g t ; & l t ; a : V a l u e   i : t y p e = " M e a s u r e G r i d V i e w S t a t e I D i a g r a m T a g A d d i t i o n a l I n f o " / & g t ; & l t ; / a : K e y V a l u e O f D i a g r a m O b j e c t K e y a n y T y p e z b w N T n L X & g t ; & l t ; a : K e y V a l u e O f D i a g r a m O b j e c t K e y a n y T y p e z b w N T n L X & g t ; & l t ; a : K e y & g t ; & l t ; K e y & g t ; M e a s u r e s \ A v e r a g e   F i l i p i n o   S e n i o r   E n r o l l m e n t & l t ; / K e y & g t ; & l t ; / a : K e y & g t ; & l t ; a : V a l u e   i : t y p e = " M e a s u r e G r i d N o d e V i e w S t a t e " & g t ; & l t ; C o l u m n & g t ; 2 5 & l t ; / C o l u m n & g t ; & l t ; L a y e d O u t & g t ; t r u e & l t ; / L a y e d O u t & g t ; & l t ; R o w & g t ; 1 & l t ; / R o w & g t ; & l t ; / a : V a l u e & g t ; & l t ; / a : K e y V a l u e O f D i a g r a m O b j e c t K e y a n y T y p e z b w N T n L X & g t ; & l t ; a : K e y V a l u e O f D i a g r a m O b j e c t K e y a n y T y p e z b w N T n L X & g t ; & l t ; a : K e y & g t ; & l t ; K e y & g t ; M e a s u r e s \ A v e r a g e   F i l i p i n o   S e n i o r   E n r o l l m e n t \ T a g I n f o \ F o r m u l a & l t ; / K e y & g t ; & l t ; / a : K e y & g t ; & l t ; a : V a l u e   i : t y p e = " M e a s u r e G r i d V i e w S t a t e I D i a g r a m T a g A d d i t i o n a l I n f o " / & g t ; & l t ; / a : K e y V a l u e O f D i a g r a m O b j e c t K e y a n y T y p e z b w N T n L X & g t ; & l t ; a : K e y V a l u e O f D i a g r a m O b j e c t K e y a n y T y p e z b w N T n L X & g t ; & l t ; a : K e y & g t ; & l t ; K e y & g t ; M e a s u r e s \ A v e r a g e   F i l i p i n o   S e n i o r   E n r o l l m e n t \ T a g I n f o \ V a l u e & l t ; / K e y & g t ; & l t ; / a : K e y & g t ; & l t ; a : V a l u e   i : t y p e = " M e a s u r e G r i d V i e w S t a t e I D i a g r a m T a g A d d i t i o n a l I n f o " / & g t ; & l t ; / a : K e y V a l u e O f D i a g r a m O b j e c t K e y a n y T y p e z b w N T n L X & g t ; & l t ; a : K e y V a l u e O f D i a g r a m O b j e c t K e y a n y T y p e z b w N T n L X & g t ; & l t ; a : K e y & g t ; & l t ; K e y & g t ; M e a s u r e s \ A v e r a g e   U n k n o w n   S e n i o r   E n r o l l m e n t & l t ; / K e y & g t ; & l t ; / a : K e y & g t ; & l t ; a : V a l u e   i : t y p e = " M e a s u r e G r i d N o d e V i e w S t a t e " & g t ; & l t ; C o l u m n & g t ; 2 7 & l t ; / C o l u m n & g t ; & l t ; L a y e d O u t & g t ; t r u e & l t ; / L a y e d O u t & g t ; & l t ; R o w & g t ; 1 & l t ; / R o w & g t ; & l t ; / a : V a l u e & g t ; & l t ; / a : K e y V a l u e O f D i a g r a m O b j e c t K e y a n y T y p e z b w N T n L X & g t ; & l t ; a : K e y V a l u e O f D i a g r a m O b j e c t K e y a n y T y p e z b w N T n L X & g t ; & l t ; a : K e y & g t ; & l t ; K e y & g t ; M e a s u r e s \ A v e r a g e   U n k n o w n   S e n i o r   E n r o l l m e n t \ T a g I n f o \ F o r m u l a & l t ; / K e y & g t ; & l t ; / a : K e y & g t ; & l t ; a : V a l u e   i : t y p e = " M e a s u r e G r i d V i e w S t a t e I D i a g r a m T a g A d d i t i o n a l I n f o " / & g t ; & l t ; / a : K e y V a l u e O f D i a g r a m O b j e c t K e y a n y T y p e z b w N T n L X & g t ; & l t ; a : K e y V a l u e O f D i a g r a m O b j e c t K e y a n y T y p e z b w N T n L X & g t ; & l t ; a : K e y & g t ; & l t ; K e y & g t ; M e a s u r e s \ A v e r a g e   U n k n o w n   S e n i o r   E n r o l l m e n t \ T a g I n f o \ V a l u e & l t ; / K e y & g t ; & l t ; / a : K e y & g t ; & l t ; a : V a l u e   i : t y p e = " M e a s u r e G r i d V i e w S t a t e I D i a g r a m T a g A d d i t i o n a l I n f o " / & g t ; & l t ; / a : K e y V a l u e O f D i a g r a m O b j e c t K e y a n y T y p e z b w N T n L X & g t ; & l t ; a : K e y V a l u e O f D i a g r a m O b j e c t K e y a n y T y p e z b w N T n L X & g t ; & l t ; a : K e y & g t ; & l t ; K e y & g t ; M e a s u r e s \ A v e r a g e   M u l t i   R a c e   S e n i o r   E n r o l l m e n t & l t ; / K e y & g t ; & l t ; / a : K e y & g t ; & l t ; a : V a l u e   i : t y p e = " M e a s u r e G r i d N o d e V i e w S t a t e " & g t ; & l t ; C o l u m n & g t ; 2 9 & l t ; / C o l u m n & g t ; & l t ; L a y e d O u t & g t ; t r u e & l t ; / L a y e d O u t & g t ; & l t ; R o w & g t ; 1 & l t ; / R o w & g t ; & l t ; / a : V a l u e & g t ; & l t ; / a : K e y V a l u e O f D i a g r a m O b j e c t K e y a n y T y p e z b w N T n L X & g t ; & l t ; a : K e y V a l u e O f D i a g r a m O b j e c t K e y a n y T y p e z b w N T n L X & g t ; & l t ; a : K e y & g t ; & l t ; K e y & g t ; M e a s u r e s \ A v e r a g e   M u l t i   R a c e   S e n i o r   E n r o l l m e n t \ T a g I n f o \ F o r m u l a & l t ; / K e y & g t ; & l t ; / a : K e y & g t ; & l t ; a : V a l u e   i : t y p e = " M e a s u r e G r i d V i e w S t a t e I D i a g r a m T a g A d d i t i o n a l I n f o " / & g t ; & l t ; / a : K e y V a l u e O f D i a g r a m O b j e c t K e y a n y T y p e z b w N T n L X & g t ; & l t ; a : K e y V a l u e O f D i a g r a m O b j e c t K e y a n y T y p e z b w N T n L X & g t ; & l t ; a : K e y & g t ; & l t ; K e y & g t ; M e a s u r e s \ A v e r a g e   M u l t i   R a c e   S e n i o r   E n r o l l m e n t \ T a g I n f o \ V a l u e & l t ; / K e y & g t ; & l t ; / a : K e y & g t ; & l t ; a : V a l u e   i : t y p e = " M e a s u r e G r i d V i e w S t a t e I D i a g r a m T a g A d d i t i o n a l I n f o " / & g t ; & l t ; / a : K e y V a l u e O f D i a g r a m O b j e c t K e y a n y T y p e z b w N T n L X & g t ; & l t ; a : K e y V a l u e O f D i a g r a m O b j e c t K e y a n y T y p e z b w N T n L X & g t ; & l t ; a : K e y & g t ; & l t ; K e y & g t ; M e a s u r e s \ A v e r a g e   A P I   S c o r e s & l t ; / K e y & g t ; & l t ; / a : K e y & g t ; & l t ; a : V a l u e   i : t y p e = " M e a s u r e G r i d N o d e V i e w S t a t e " & g t ; & l t ; C o l u m n & g t ; 4 & l t ; / C o l u m n & g t ; & l t ; L a y e d O u t & g t ; t r u e & l t ; / L a y e d O u t & g t ; & l t ; / a : V a l u e & g t ; & l t ; / a : K e y V a l u e O f D i a g r a m O b j e c t K e y a n y T y p e z b w N T n L X & g t ; & l t ; a : K e y V a l u e O f D i a g r a m O b j e c t K e y a n y T y p e z b w N T n L X & g t ; & l t ; a : K e y & g t ; & l t ; K e y & g t ; M e a s u r e s \ A v e r a g e   A P I   S c o r e s \ T a g I n f o \ F o r m u l a & l t ; / K e y & g t ; & l t ; / a : K e y & g t ; & l t ; a : V a l u e   i : t y p e = " M e a s u r e G r i d V i e w S t a t e I D i a g r a m T a g A d d i t i o n a l I n f o " / & g t ; & l t ; / a : K e y V a l u e O f D i a g r a m O b j e c t K e y a n y T y p e z b w N T n L X & g t ; & l t ; a : K e y V a l u e O f D i a g r a m O b j e c t K e y a n y T y p e z b w N T n L X & g t ; & l t ; a : K e y & g t ; & l t ; K e y & g t ; M e a s u r e s \ A v e r a g e   A P I   S c o r e s \ T a g I n f o \ V a l u e & l t ; / K e y & g t ; & l t ; / a : K e y & g t ; & l t ; a : V a l u e   i : t y p e = " M e a s u r e G r i d V i e w S t a t e I D i a g r a m T a g A d d i t i o n a l I n f o " / & g t ; & l t ; / a : K e y V a l u e O f D i a g r a m O b j e c t K e y a n y T y p e z b w N T n L X & g t ; & l t ; a : K e y V a l u e O f D i a g r a m O b j e c t K e y a n y T y p e z b w N T n L X & g t ; & l t ; a : K e y & g t ; & l t ; K e y & g t ; M e a s u r e s \ C a l c u l a t e d   F i e l d   1 & l t ; / K e y & g t ; & l t ; / a : K e y & g t ; & l t ; a : V a l u e   i : t y p e = " M e a s u r e G r i d N o d e V i e w S t a t e " & g t ; & l t ; C o l u m n & g t ; 5 & l t ; / C o l u m n & g t ; & l t ; L a y e d O u t & g t ; t r u e & l t ; / L a y e d O u t & g t ; & l t ; / a : V a l u e & g t ; & l t ; / a : K e y V a l u e O f D i a g r a m O b j e c t K e y a n y T y p e z b w N T n L X & g t ; & l t ; a : K e y V a l u e O f D i a g r a m O b j e c t K e y a n y T y p e z b w N T n L X & g t ; & l t ; a : K e y & g t ; & l t ; K e y & g t ; M e a s u r e s \ C a l c u l a t e d   F i e l d   1 \ T a g I n f o \ F o r m u l a & l t ; / K e y & g t ; & l t ; / a : K e y & g t ; & l t ; a : V a l u e   i : t y p e = " M e a s u r e G r i d V i e w S t a t e I D i a g r a m T a g A d d i t i o n a l I n f o " / & g t ; & l t ; / a : K e y V a l u e O f D i a g r a m O b j e c t K e y a n y T y p e z b w N T n L X & g t ; & l t ; a : K e y V a l u e O f D i a g r a m O b j e c t K e y a n y T y p e z b w N T n L X & g t ; & l t ; a : K e y & g t ; & l t ; K e y & g t ; M e a s u r e s \ C a l c u l a t e d   F i e l d   1 \ T a g I n f o \ V a l u e & l t ; / K e y & g t ; & l t ; / a : K e y & g t ; & l t ; a : V a l u e   i : t y p e = " M e a s u r e G r i d V i e w S t a t e I D i a g r a m T a g A d d i t i o n a l I n f o " / & g t ; & l t ; / a : K e y V a l u e O f D i a g r a m O b j e c t K e y a n y T y p e z b w N T n L X & g t ; & l t ; a : K e y V a l u e O f D i a g r a m O b j e c t K e y a n y T y p e z b w N T n L X & g t ; & l t ; a : K e y & g t ; & l t ; K e y & g t ; M e a s u r e s \ C a l c u l a t e d   F i e l d   2 & l t ; / K e y & g t ; & l t ; / a : K e y & g t ; & l t ; a : V a l u e   i : t y p e = " M e a s u r e G r i d N o d e V i e w S t a t e " & g t ; & l t ; C o l u m n & g t ; 5 & l t ; / C o l u m n & g t ; & l t ; L a y e d O u t & g t ; t r u e & l t ; / L a y e d O u t & g t ; & l t ; R o w & g t ; 1 & l t ; / R o w & g t ; & l t ; / a : V a l u e & g t ; & l t ; / a : K e y V a l u e O f D i a g r a m O b j e c t K e y a n y T y p e z b w N T n L X & g t ; & l t ; a : K e y V a l u e O f D i a g r a m O b j e c t K e y a n y T y p e z b w N T n L X & g t ; & l t ; a : K e y & g t ; & l t ; K e y & g t ; M e a s u r e s \ C a l c u l a t e d   F i e l d   2 \ T a g I n f o \ F o r m u l a & l t ; / K e y & g t ; & l t ; / a : K e y & g t ; & l t ; a : V a l u e   i : t y p e = " M e a s u r e G r i d V i e w S t a t e I D i a g r a m T a g A d d i t i o n a l I n f o " / & g t ; & l t ; / a : K e y V a l u e O f D i a g r a m O b j e c t K e y a n y T y p e z b w N T n L X & g t ; & l t ; a : K e y V a l u e O f D i a g r a m O b j e c t K e y a n y T y p e z b w N T n L X & g t ; & l t ; a : K e y & g t ; & l t ; K e y & g t ; M e a s u r e s \ C a l c u l a t e d   F i e l d   2 \ T a g I n f o \ V a l u e & l t ; / K e y & g t ; & l t ; / a : K e y & g t ; & l t ; a : V a l u e   i : t y p e = " M e a s u r e G r i d V i e w S t a t e I D i a g r a m T a g A d d i t i o n a l I n f o " / & g t ; & l t ; / a : K e y V a l u e O f D i a g r a m O b j e c t K e y a n y T y p e z b w N T n L X & g t ; & l t ; a : K e y V a l u e O f D i a g r a m O b j e c t K e y a n y T y p e z b w N T n L X & g t ; & l t ; a : K e y & g t ; & l t ; K e y & g t ; C o l u m n s \ H i g h   S c h o o l & l t ; / K e y & g t ; & l t ; / a : K e y & g t ; & l t ; a : V a l u e   i : t y p e = " M e a s u r e G r i d N o d e V i e w S t a t e " & g t ; & l t ; L a y e d O u t & g t ; t r u e & l t ; / L a y e d O u t & g t ; & l t ; / a : V a l u e & g t ; & l t ; / a : K e y V a l u e O f D i a g r a m O b j e c t K e y a n y T y p e z b w N T n L X & g t ; & l t ; a : K e y V a l u e O f D i a g r a m O b j e c t K e y a n y T y p e z b w N T n L X & g t ; & l t ; a : K e y & g t ; & l t ; K e y & g t ; C o l u m n s \ S c h o o l   C o d e & l t ; / K e y & g t ; & l t ; / a : K e y & g t ; & l t ; a : V a l u e   i : t y p e = " M e a s u r e G r i d N o d e V i e w S t a t e " & g t ; & l t ; C o l u m n & g t ; 1 & l t ; / C o l u m n & g t ; & l t ; L a y e d O u t & g t ; t r u e & l t ; / L a y e d O u t & g t ; & l t ; / a : V a l u e & g t ; & l t ; / a : K e y V a l u e O f D i a g r a m O b j e c t K e y a n y T y p e z b w N T n L X & g t ; & l t ; a : K e y V a l u e O f D i a g r a m O b j e c t K e y a n y T y p e z b w N T n L X & g t ; & l t ; a : K e y & g t ; & l t ; K e y & g t ; C o l u m n s \ Z i p   C o d e & l t ; / K e y & g t ; & l t ; / a : K e y & g t ; & l t ; a : V a l u e   i : t y p e = " M e a s u r e G r i d N o d e V i e w S t a t e " & g t ; & l t ; C o l u m n & g t ; 2 & l t ; / C o l u m n & g t ; & l t ; L a y e d O u t & g t ; t r u e & l t ; / L a y e d O u t & g t ; & l t ; / a : V a l u e & g t ; & l t ; / a : K e y V a l u e O f D i a g r a m O b j e c t K e y a n y T y p e z b w N T n L X & g t ; & l t ; a : K e y V a l u e O f D i a g r a m O b j e c t K e y a n y T y p e z b w N T n L X & g t ; & l t ; a : K e y & g t ; & l t ; K e y & g t ; C o l u m n s \ C i t y & l t ; / K e y & g t ; & l t ; / a : K e y & g t ; & l t ; a : V a l u e   i : t y p e = " M e a s u r e G r i d N o d e V i e w S t a t e " & g t ; & l t ; C o l u m n & g t ; 3 & l t ; / C o l u m n & g t ; & l t ; L a y e d O u t & g t ; t r u e & l t ; / L a y e d O u t & g t ; & l t ; / a : V a l u e & g t ; & l t ; / a : K e y V a l u e O f D i a g r a m O b j e c t K e y a n y T y p e z b w N T n L X & g t ; & l t ; a : K e y V a l u e O f D i a g r a m O b j e c t K e y a n y T y p e z b w N T n L X & g t ; & l t ; a : K e y & g t ; & l t ; K e y & g t ; C o l u m n s \ A v e r a g e   A P I   S c o r e & l t ; / K e y & g t ; & l t ; / a : K e y & g t ; & l t ; a : V a l u e   i : t y p e = " M e a s u r e G r i d N o d e V i e w S t a t e " & g t ; & l t ; C o l u m n & g t ; 4 & l t ; / C o l u m n & g t ; & l t ; L a y e d O u t & g t ; t r u e & l t ; / L a y e d O u t & g t ; & l t ; / a : V a l u e & g t ; & l t ; / a : K e y V a l u e O f D i a g r a m O b j e c t K e y a n y T y p e z b w N T n L X & g t ; & l t ; a : K e y V a l u e O f D i a g r a m O b j e c t K e y a n y T y p e z b w N T n L X & g t ; & l t ; a : K e y & g t ; & l t ; K e y & g t ; C o l u m n s \ C o l u m n 1 & l t ; / K e y & g t ; & l t ; / a : K e y & g t ; & l t ; a : V a l u e   i : t y p e = " M e a s u r e G r i d N o d e V i e w S t a t e " & g t ; & l t ; C o l u m n & g t ; 5 & l t ; / C o l u m n & g t ; & l t ; L a y e d O u t & g t ; t r u e & l t ; / L a y e d O u t & g t ; & l t ; / a : V a l u e & g t ; & l t ; / a : K e y V a l u e O f D i a g r a m O b j e c t K e y a n y T y p e z b w N T n L X & g t ; & l t ; a : K e y V a l u e O f D i a g r a m O b j e c t K e y a n y T y p e z b w N T n L X & g t ; & l t ; a : K e y & g t ; & l t ; K e y & g t ; C o l u m n s \ C o l u m n 2 & l t ; / K e y & g t ; & l t ; / a : K e y & g t ; & l t ; a : V a l u e   i : t y p e = " M e a s u r e G r i d N o d e V i e w S t a t e " & g t ; & l t ; C o l u m n & g t ; 6 & l t ; / C o l u m n & g t ; & l t ; L a y e d O u t & g t ; t r u e & l t ; / L a y e d O u t & g t ; & l t ; / a : V a l u e & g t ; & l t ; / a : K e y V a l u e O f D i a g r a m O b j e c t K e y a n y T y p e z b w N T n L X & g t ; & l t ; a : K e y V a l u e O f D i a g r a m O b j e c t K e y a n y T y p e z b w N T n L X & g t ; & l t ; a : K e y & g t ; & l t ; K e y & g t ; C o l u m n s \ A v e r a g e   F r e s h m a n   C l a s s & l t ; / K e y & g t ; & l t ; / a : K e y & g t ; & l t ; a : V a l u e   i : t y p e = " M e a s u r e G r i d N o d e V i e w S t a t e " & g t ; & l t ; C o l u m n & g t ; 7 & l t ; / C o l u m n & g t ; & l t ; L a y e d O u t & g t ; t r u e & l t ; / L a y e d O u t & g t ; & l t ; / a : V a l u e & g t ; & l t ; / a : K e y V a l u e O f D i a g r a m O b j e c t K e y a n y T y p e z b w N T n L X & g t ; & l t ; a : K e y V a l u e O f D i a g r a m O b j e c t K e y a n y T y p e z b w N T n L X & g t ; & l t ; a : K e y & g t ; & l t ; K e y & g t ; C o l u m n s \ A v e r a g e   S o p h m o r e   C l a s s & l t ; / K e y & g t ; & l t ; / a : K e y & g t ; & l t ; a : V a l u e   i : t y p e = " M e a s u r e G r i d N o d e V i e w S t a t e " & g t ; & l t ; C o l u m n & g t ; 8 & l t ; / C o l u m n & g t ; & l t ; L a y e d O u t & g t ; t r u e & l t ; / L a y e d O u t & g t ; & l t ; / a : V a l u e & g t ; & l t ; / a : K e y V a l u e O f D i a g r a m O b j e c t K e y a n y T y p e z b w N T n L X & g t ; & l t ; a : K e y V a l u e O f D i a g r a m O b j e c t K e y a n y T y p e z b w N T n L X & g t ; & l t ; a : K e y & g t ; & l t ; K e y & g t ; C o l u m n s \ A v e r a g e   J u n i o r   C l a s s & l t ; / K e y & g t ; & l t ; / a : K e y & g t ; & l t ; a : V a l u e   i : t y p e = " M e a s u r e G r i d N o d e V i e w S t a t e " & g t ; & l t ; C o l u m n & g t ; 9 & l t ; / C o l u m n & g t ; & l t ; L a y e d O u t & g t ; t r u e & l t ; / L a y e d O u t & g t ; & l t ; / a : V a l u e & g t ; & l t ; / a : K e y V a l u e O f D i a g r a m O b j e c t K e y a n y T y p e z b w N T n L X & g t ; & l t ; a : K e y V a l u e O f D i a g r a m O b j e c t K e y a n y T y p e z b w N T n L X & g t ; & l t ; a : K e y & g t ; & l t ; K e y & g t ; C o l u m n s \ A v e r a g e   S e n i o r   C l a s s & l t ; / K e y & g t ; & l t ; / a : K e y & g t ; & l t ; a : V a l u e   i : t y p e = " M e a s u r e G r i d N o d e V i e w S t a t e " & g t ; & l t ; C o l u m n & g t ; 1 0 & l t ; / C o l u m n & g t ; & l t ; L a y e d O u t & g t ; t r u e & l t ; / L a y e d O u t & g t ; & l t ; / a : V a l u e & g t ; & l t ; / a : K e y V a l u e O f D i a g r a m O b j e c t K e y a n y T y p e z b w N T n L X & g t ; & l t ; a : K e y V a l u e O f D i a g r a m O b j e c t K e y a n y T y p e z b w N T n L X & g t ; & l t ; a : K e y & g t ; & l t ; K e y & g t ; C o l u m n s \ A v e r a g e   C l a s s   S i z e & l t ; / K e y & g t ; & l t ; / a : K e y & g t ; & l t ; a : V a l u e   i : t y p e = " M e a s u r e G r i d N o d e V i e w S t a t e " & g t ; & l t ; C o l u m n & g t ; 1 1 & l t ; / C o l u m n & g t ; & l t ; L a y e d O u t & g t ; t r u e & l t ; / L a y e d O u t & g t ; & l t ; / a : V a l u e & g t ; & l t ; / a : K e y V a l u e O f D i a g r a m O b j e c t K e y a n y T y p e z b w N T n L X & g t ; & l t ; a : K e y V a l u e O f D i a g r a m O b j e c t K e y a n y T y p e z b w N T n L X & g t ; & l t ; a : K e y & g t ; & l t ; K e y & g t ; C o l u m n s \ H i g h   S c h o o l   T y p e & l t ; / K e y & g t ; & l t ; / a : K e y & g t ; & l t ; a : V a l u e   i : t y p e = " M e a s u r e G r i d N o d e V i e w S t a t e " & g t ; & l t ; C o l u m n & g t ; 1 2 & l t ; / C o l u m n & g t ; & l t ; L a y e d O u t & g t ; t r u e & l t ; / L a y e d O u t & g t ; & l t ; / a : V a l u e & g t ; & l t ; / a : K e y V a l u e O f D i a g r a m O b j e c t K e y a n y T y p e z b w N T n L X & g t ; & l t ; a : K e y V a l u e O f D i a g r a m O b j e c t K e y a n y T y p e z b w N T n L X & g t ; & l t ; a : K e y & g t ; & l t ; K e y & g t ; C o l u m n s \ A v e r a g e   H i s p a n i c & l t ; / K e y & g t ; & l t ; / a : K e y & g t ; & l t ; a : V a l u e   i : t y p e = " M e a s u r e G r i d N o d e V i e w S t a t e " & g t ; & l t ; C o l u m n & g t ; 1 3 & l t ; / C o l u m n & g t ; & l t ; L a y e d O u t & g t ; t r u e & l t ; / L a y e d O u t & g t ; & l t ; / a : V a l u e & g t ; & l t ; / a : K e y V a l u e O f D i a g r a m O b j e c t K e y a n y T y p e z b w N T n L X & g t ; & l t ; a : K e y V a l u e O f D i a g r a m O b j e c t K e y a n y T y p e z b w N T n L X & g t ; & l t ; a : K e y & g t ; & l t ; K e y & g t ; C o l u m n s \ H i s p a n i c   % & l t ; / K e y & g t ; & l t ; / a : K e y & g t ; & l t ; a : V a l u e   i : t y p e = " M e a s u r e G r i d N o d e V i e w S t a t e " & g t ; & l t ; C o l u m n & g t ; 1 4 & l t ; / C o l u m n & g t ; & l t ; L a y e d O u t & g t ; t r u e & l t ; / L a y e d O u t & g t ; & l t ; / a : V a l u e & g t ; & l t ; / a : K e y V a l u e O f D i a g r a m O b j e c t K e y a n y T y p e z b w N T n L X & g t ; & l t ; a : K e y V a l u e O f D i a g r a m O b j e c t K e y a n y T y p e z b w N T n L X & g t ; & l t ; a : K e y & g t ; & l t ; K e y & g t ; C o l u m n s \ A v e r a g e   W h i t e & l t ; / K e y & g t ; & l t ; / a : K e y & g t ; & l t ; a : V a l u e   i : t y p e = " M e a s u r e G r i d N o d e V i e w S t a t e " & g t ; & l t ; C o l u m n & g t ; 1 5 & l t ; / C o l u m n & g t ; & l t ; L a y e d O u t & g t ; t r u e & l t ; / L a y e d O u t & g t ; & l t ; / a : V a l u e & g t ; & l t ; / a : K e y V a l u e O f D i a g r a m O b j e c t K e y a n y T y p e z b w N T n L X & g t ; & l t ; a : K e y V a l u e O f D i a g r a m O b j e c t K e y a n y T y p e z b w N T n L X & g t ; & l t ; a : K e y & g t ; & l t ; K e y & g t ; C o l u m n s \ W h i t e   % & l t ; / K e y & g t ; & l t ; / a : K e y & g t ; & l t ; a : V a l u e   i : t y p e = " M e a s u r e G r i d N o d e V i e w S t a t e " & g t ; & l t ; C o l u m n & g t ; 1 6 & l t ; / C o l u m n & g t ; & l t ; L a y e d O u t & g t ; t r u e & l t ; / L a y e d O u t & g t ; & l t ; / a : V a l u e & g t ; & l t ; / a : K e y V a l u e O f D i a g r a m O b j e c t K e y a n y T y p e z b w N T n L X & g t ; & l t ; a : K e y V a l u e O f D i a g r a m O b j e c t K e y a n y T y p e z b w N T n L X & g t ; & l t ; a : K e y & g t ; & l t ; K e y & g t ; C o l u m n s \ A v e r a g e   A f r i c a n   A m e r i c a n & l t ; / K e y & g t ; & l t ; / a : K e y & g t ; & l t ; a : V a l u e   i : t y p e = " M e a s u r e G r i d N o d e V i e w S t a t e " & g t ; & l t ; C o l u m n & g t ; 1 7 & l t ; / C o l u m n & g t ; & l t ; L a y e d O u t & g t ; t r u e & l t ; / L a y e d O u t & g t ; & l t ; / a : V a l u e & g t ; & l t ; / a : K e y V a l u e O f D i a g r a m O b j e c t K e y a n y T y p e z b w N T n L X & g t ; & l t ; a : K e y V a l u e O f D i a g r a m O b j e c t K e y a n y T y p e z b w N T n L X & g t ; & l t ; a : K e y & g t ; & l t ; K e y & g t ; C o l u m n s \ A f r i c a n   A m e r i c a n   % & l t ; / K e y & g t ; & l t ; / a : K e y & g t ; & l t ; a : V a l u e   i : t y p e = " M e a s u r e G r i d N o d e V i e w S t a t e " & g t ; & l t ; C o l u m n & g t ; 1 8 & l t ; / C o l u m n & g t ; & l t ; L a y e d O u t & g t ; t r u e & l t ; / L a y e d O u t & g t ; & l t ; / a : V a l u e & g t ; & l t ; / a : K e y V a l u e O f D i a g r a m O b j e c t K e y a n y T y p e z b w N T n L X & g t ; & l t ; a : K e y V a l u e O f D i a g r a m O b j e c t K e y a n y T y p e z b w N T n L X & g t ; & l t ; a : K e y & g t ; & l t ; K e y & g t ; C o l u m n s \ A v e r a g e   N a t i v e   A m e r i c a n & l t ; / K e y & g t ; & l t ; / a : K e y & g t ; & l t ; a : V a l u e   i : t y p e = " M e a s u r e G r i d N o d e V i e w S t a t e " & g t ; & l t ; C o l u m n & g t ; 1 9 & l t ; / C o l u m n & g t ; & l t ; L a y e d O u t & g t ; t r u e & l t ; / L a y e d O u t & g t ; & l t ; / a : V a l u e & g t ; & l t ; / a : K e y V a l u e O f D i a g r a m O b j e c t K e y a n y T y p e z b w N T n L X & g t ; & l t ; a : K e y V a l u e O f D i a g r a m O b j e c t K e y a n y T y p e z b w N T n L X & g t ; & l t ; a : K e y & g t ; & l t ; K e y & g t ; C o l u m n s \ N a t i v e   A m e r i c a n   % & l t ; / K e y & g t ; & l t ; / a : K e y & g t ; & l t ; a : V a l u e   i : t y p e = " M e a s u r e G r i d N o d e V i e w S t a t e " & g t ; & l t ; C o l u m n & g t ; 2 0 & l t ; / C o l u m n & g t ; & l t ; L a y e d O u t & g t ; t r u e & l t ; / L a y e d O u t & g t ; & l t ; / a : V a l u e & g t ; & l t ; / a : K e y V a l u e O f D i a g r a m O b j e c t K e y a n y T y p e z b w N T n L X & g t ; & l t ; a : K e y V a l u e O f D i a g r a m O b j e c t K e y a n y T y p e z b w N T n L X & g t ; & l t ; a : K e y & g t ; & l t ; K e y & g t ; C o l u m n s \ A v e r a g e   P a c i f i c   I s l a n d e r & l t ; / K e y & g t ; & l t ; / a : K e y & g t ; & l t ; a : V a l u e   i : t y p e = " M e a s u r e G r i d N o d e V i e w S t a t e " & g t ; & l t ; C o l u m n & g t ; 2 1 & l t ; / C o l u m n & g t ; & l t ; L a y e d O u t & g t ; t r u e & l t ; / L a y e d O u t & g t ; & l t ; / a : V a l u e & g t ; & l t ; / a : K e y V a l u e O f D i a g r a m O b j e c t K e y a n y T y p e z b w N T n L X & g t ; & l t ; a : K e y V a l u e O f D i a g r a m O b j e c t K e y a n y T y p e z b w N T n L X & g t ; & l t ; a : K e y & g t ; & l t ; K e y & g t ; C o l u m n s \ P a c i f i c   I s l a n d e r   % & l t ; / K e y & g t ; & l t ; / a : K e y & g t ; & l t ; a : V a l u e   i : t y p e = " M e a s u r e G r i d N o d e V i e w S t a t e " & g t ; & l t ; C o l u m n & g t ; 2 2 & l t ; / C o l u m n & g t ; & l t ; L a y e d O u t & g t ; t r u e & l t ; / L a y e d O u t & g t ; & l t ; / a : V a l u e & g t ; & l t ; / a : K e y V a l u e O f D i a g r a m O b j e c t K e y a n y T y p e z b w N T n L X & g t ; & l t ; a : K e y V a l u e O f D i a g r a m O b j e c t K e y a n y T y p e z b w N T n L X & g t ; & l t ; a : K e y & g t ; & l t ; K e y & g t ; C o l u m n s \ A v e r a g e   A s i a n & l t ; / K e y & g t ; & l t ; / a : K e y & g t ; & l t ; a : V a l u e   i : t y p e = " M e a s u r e G r i d N o d e V i e w S t a t e " & g t ; & l t ; C o l u m n & g t ; 2 3 & l t ; / C o l u m n & g t ; & l t ; L a y e d O u t & g t ; t r u e & l t ; / L a y e d O u t & g t ; & l t ; / a : V a l u e & g t ; & l t ; / a : K e y V a l u e O f D i a g r a m O b j e c t K e y a n y T y p e z b w N T n L X & g t ; & l t ; a : K e y V a l u e O f D i a g r a m O b j e c t K e y a n y T y p e z b w N T n L X & g t ; & l t ; a : K e y & g t ; & l t ; K e y & g t ; C o l u m n s \ A s i a n   % & l t ; / K e y & g t ; & l t ; / a : K e y & g t ; & l t ; a : V a l u e   i : t y p e = " M e a s u r e G r i d N o d e V i e w S t a t e " & g t ; & l t ; C o l u m n & g t ; 2 4 & l t ; / C o l u m n & g t ; & l t ; L a y e d O u t & g t ; t r u e & l t ; / L a y e d O u t & g t ; & l t ; / a : V a l u e & g t ; & l t ; / a : K e y V a l u e O f D i a g r a m O b j e c t K e y a n y T y p e z b w N T n L X & g t ; & l t ; a : K e y V a l u e O f D i a g r a m O b j e c t K e y a n y T y p e z b w N T n L X & g t ; & l t ; a : K e y & g t ; & l t ; K e y & g t ; C o l u m n s \ A v e r a g e   F i l i p i n o & l t ; / K e y & g t ; & l t ; / a : K e y & g t ; & l t ; a : V a l u e   i : t y p e = " M e a s u r e G r i d N o d e V i e w S t a t e " & g t ; & l t ; C o l u m n & g t ; 2 5 & l t ; / C o l u m n & g t ; & l t ; L a y e d O u t & g t ; t r u e & l t ; / L a y e d O u t & g t ; & l t ; / a : V a l u e & g t ; & l t ; / a : K e y V a l u e O f D i a g r a m O b j e c t K e y a n y T y p e z b w N T n L X & g t ; & l t ; a : K e y V a l u e O f D i a g r a m O b j e c t K e y a n y T y p e z b w N T n L X & g t ; & l t ; a : K e y & g t ; & l t ; K e y & g t ; C o l u m n s \ F i l i p i n o   % & l t ; / K e y & g t ; & l t ; / a : K e y & g t ; & l t ; a : V a l u e   i : t y p e = " M e a s u r e G r i d N o d e V i e w S t a t e " & g t ; & l t ; C o l u m n & g t ; 2 6 & l t ; / C o l u m n & g t ; & l t ; L a y e d O u t & g t ; t r u e & l t ; / L a y e d O u t & g t ; & l t ; / a : V a l u e & g t ; & l t ; / a : K e y V a l u e O f D i a g r a m O b j e c t K e y a n y T y p e z b w N T n L X & g t ; & l t ; a : K e y V a l u e O f D i a g r a m O b j e c t K e y a n y T y p e z b w N T n L X & g t ; & l t ; a : K e y & g t ; & l t ; K e y & g t ; C o l u m n s \ A v e r a g e   U n k n o w n & l t ; / K e y & g t ; & l t ; / a : K e y & g t ; & l t ; a : V a l u e   i : t y p e = " M e a s u r e G r i d N o d e V i e w S t a t e " & g t ; & l t ; C o l u m n & g t ; 2 7 & l t ; / C o l u m n & g t ; & l t ; L a y e d O u t & g t ; t r u e & l t ; / L a y e d O u t & g t ; & l t ; / a : V a l u e & g t ; & l t ; / a : K e y V a l u e O f D i a g r a m O b j e c t K e y a n y T y p e z b w N T n L X & g t ; & l t ; a : K e y V a l u e O f D i a g r a m O b j e c t K e y a n y T y p e z b w N T n L X & g t ; & l t ; a : K e y & g t ; & l t ; K e y & g t ; C o l u m n s \ U n k n o w n   % & l t ; / K e y & g t ; & l t ; / a : K e y & g t ; & l t ; a : V a l u e   i : t y p e = " M e a s u r e G r i d N o d e V i e w S t a t e " & g t ; & l t ; C o l u m n & g t ; 2 8 & l t ; / C o l u m n & g t ; & l t ; L a y e d O u t & g t ; t r u e & l t ; / L a y e d O u t & g t ; & l t ; / a : V a l u e & g t ; & l t ; / a : K e y V a l u e O f D i a g r a m O b j e c t K e y a n y T y p e z b w N T n L X & g t ; & l t ; a : K e y V a l u e O f D i a g r a m O b j e c t K e y a n y T y p e z b w N T n L X & g t ; & l t ; a : K e y & g t ; & l t ; K e y & g t ; C o l u m n s \ A v e r a g e   M u l t i   R a c e & l t ; / K e y & g t ; & l t ; / a : K e y & g t ; & l t ; a : V a l u e   i : t y p e = " M e a s u r e G r i d N o d e V i e w S t a t e " & g t ; & l t ; C o l u m n & g t ; 2 9 & l t ; / C o l u m n & g t ; & l t ; L a y e d O u t & g t ; t r u e & l t ; / L a y e d O u t & g t ; & l t ; / a : V a l u e & g t ; & l t ; / a : K e y V a l u e O f D i a g r a m O b j e c t K e y a n y T y p e z b w N T n L X & g t ; & l t ; a : K e y V a l u e O f D i a g r a m O b j e c t K e y a n y T y p e z b w N T n L X & g t ; & l t ; a : K e y & g t ; & l t ; K e y & g t ; C o l u m n s \ M u l t i   R a c e   % & l t ; / K e y & g t ; & l t ; / a : K e y & g t ; & l t ; a : V a l u e   i : t y p e = " M e a s u r e G r i d N o d e V i e w S t a t e " & g t ; & l t ; C o l u m n & g t ; 3 0 & l t ; / C o l u m n & g t ; & l t ; L a y e d O u t & g t ; t r u e & l t ; / L a y e d O u t & g t ; & l t ; / a : V a l u e & g t ; & l t ; / a : K e y V a l u e O f D i a g r a m O b j e c t K e y a n y T y p e z b w N T n L X & g t ; & l t ; a : K e y V a l u e O f D i a g r a m O b j e c t K e y a n y T y p e z b w N T n L X & g t ; & l t ; a : K e y & g t ; & l t ; K e y & g t ; L i n k s \ & a m p ; l t ; C o l u m n s \ C o u n t   o f   A v e r a g e   A P I   S c o r e & a m p ; g t ; - & a m p ; l t ; M e a s u r e s \ A v e r a g e   A P I   S c o r e & a m p ; g t ; & l t ; / K e y & g t ; & l t ; / a : K e y & g t ; & l t ; a : V a l u e   i : t y p e = " M e a s u r e G r i d V i e w S t a t e I D i a g r a m L i n k " / & g t ; & l t ; / a : K e y V a l u e O f D i a g r a m O b j e c t K e y a n y T y p e z b w N T n L X & g t ; & l t ; a : K e y V a l u e O f D i a g r a m O b j e c t K e y a n y T y p e z b w N T n L X & g t ; & l t ; a : K e y & g t ; & l t ; K e y & g t ; L i n k s \ & a m p ; l t ; C o l u m n s \ C o u n t   o f   A v e r a g e   A P I   S c o r e & a m p ; g t ; - & a m p ; l t ; M e a s u r e s \ A v e r a g e   A P I   S c o r e & a m p ; g t ; \ C O L U M N & l t ; / K e y & g t ; & l t ; / a : K e y & g t ; & l t ; a : V a l u e   i : t y p e = " M e a s u r e G r i d V i e w S t a t e I D i a g r a m L i n k E n d p o i n t " / & g t ; & l t ; / a : K e y V a l u e O f D i a g r a m O b j e c t K e y a n y T y p e z b w N T n L X & g t ; & l t ; a : K e y V a l u e O f D i a g r a m O b j e c t K e y a n y T y p e z b w N T n L X & g t ; & l t ; a : K e y & g t ; & l t ; K e y & g t ; L i n k s \ & a m p ; l t ; C o l u m n s \ C o u n t   o f   A v e r a g e   A P I   S c o r e & a m p ; g t ; - & a m p ; l t ; M e a s u r e s \ A v e r a g e   A P I   S c o r e & a m p ; g t ; \ M E A S U R E & l t ; / K e y & g t ; & l t ; / a : K e y & g t ; & l t ; a : V a l u e   i : t y p e = " M e a s u r e G r i d V i e w S t a t e I D i a g r a m L i n k E n d p o i n t " / & g t ; & l t ; / a : K e y V a l u e O f D i a g r a m O b j e c t K e y a n y T y p e z b w N T n L X & g t ; & l t ; a : K e y V a l u e O f D i a g r a m O b j e c t K e y a n y T y p e z b w N T n L X & g t ; & l t ; a : K e y & g t ; & l t ; K e y & g t ; L i n k s \ & a m p ; l t ; C o l u m n s \ A v e r a g e   o f   A v e r a g e   A P I   S c o r e & a m p ; g t ; - & a m p ; l t ; M e a s u r e s \ A v e r a g e   A P I   S c o r e & a m p ; g t ; & l t ; / K e y & g t ; & l t ; / a : K e y & g t ; & l t ; a : V a l u e   i : t y p e = " M e a s u r e G r i d V i e w S t a t e I D i a g r a m L i n k " / & g t ; & l t ; / a : K e y V a l u e O f D i a g r a m O b j e c t K e y a n y T y p e z b w N T n L X & g t ; & l t ; a : K e y V a l u e O f D i a g r a m O b j e c t K e y a n y T y p e z b w N T n L X & g t ; & l t ; a : K e y & g t ; & l t ; K e y & g t ; L i n k s \ & a m p ; l t ; C o l u m n s \ A v e r a g e   o f   A v e r a g e   A P I   S c o r e & a m p ; g t ; - & a m p ; l t ; M e a s u r e s \ A v e r a g e   A P I   S c o r e & a m p ; g t ; \ C O L U M N & l t ; / K e y & g t ; & l t ; / a : K e y & g t ; & l t ; a : V a l u e   i : t y p e = " M e a s u r e G r i d V i e w S t a t e I D i a g r a m L i n k E n d p o i n t " / & g t ; & l t ; / a : K e y V a l u e O f D i a g r a m O b j e c t K e y a n y T y p e z b w N T n L X & g t ; & l t ; a : K e y V a l u e O f D i a g r a m O b j e c t K e y a n y T y p e z b w N T n L X & g t ; & l t ; a : K e y & g t ; & l t ; K e y & g t ; L i n k s \ & a m p ; l t ; C o l u m n s \ A v e r a g e   o f   A v e r a g e   A P I   S c o r e & a m p ; g t ; - & a m p ; l t ; M e a s u r e s \ A v e r a g e   A P I   S c o r e & a m p ; g t ; \ M E A S U R E & l t ; / K e y & g t ; & l t ; / a : K e y & g t ; & l t ; a : V a l u e   i : t y p e = " M e a s u r e G r i d V i e w S t a t e I D i a g r a m L i n k E n d p o i n t " / & g t ; & l t ; / a : K e y V a l u e O f D i a g r a m O b j e c t K e y a n y T y p e z b w N T n L X & g t ; & l t ; a : K e y V a l u e O f D i a g r a m O b j e c t K e y a n y T y p e z b w N T n L X & g t ; & l t ; a : K e y & g t ; & l t ; K e y & g t ; L i n k s \ & a m p ; l t ; C o l u m n s \ S u m   o f   A v e r a g e   A P I   S c o r e & a m p ; g t ; - & a m p ; l t ; M e a s u r e s \ A v e r a g e   A P I   S c o r e & a m p ; g t ; & l t ; / K e y & g t ; & l t ; / a : K e y & g t ; & l t ; a : V a l u e   i : t y p e = " M e a s u r e G r i d V i e w S t a t e I D i a g r a m L i n k " / & g t ; & l t ; / a : K e y V a l u e O f D i a g r a m O b j e c t K e y a n y T y p e z b w N T n L X & g t ; & l t ; a : K e y V a l u e O f D i a g r a m O b j e c t K e y a n y T y p e z b w N T n L X & g t ; & l t ; a : K e y & g t ; & l t ; K e y & g t ; L i n k s \ & a m p ; l t ; C o l u m n s \ S u m   o f   A v e r a g e   A P I   S c o r e & a m p ; g t ; - & a m p ; l t ; M e a s u r e s \ A v e r a g e   A P I   S c o r e & a m p ; g t ; \ C O L U M N & l t ; / K e y & g t ; & l t ; / a : K e y & g t ; & l t ; a : V a l u e   i : t y p e = " M e a s u r e G r i d V i e w S t a t e I D i a g r a m L i n k E n d p o i n t " / & g t ; & l t ; / a : K e y V a l u e O f D i a g r a m O b j e c t K e y a n y T y p e z b w N T n L X & g t ; & l t ; a : K e y V a l u e O f D i a g r a m O b j e c t K e y a n y T y p e z b w N T n L X & g t ; & l t ; a : K e y & g t ; & l t ; K e y & g t ; L i n k s \ & a m p ; l t ; C o l u m n s \ S u m   o f   A v e r a g e   A P I   S c o r e & a m p ; g t ; - & a m p ; l t ; M e a s u r e s \ A v e r a g e   A P I   S c o r e & a m p ; g t ; \ M E A S U R E & l t ; / K e y & g t ; & l t ; / a : K e y & g t ; & l t ; a : V a l u e   i : t y p e = " M e a s u r e G r i d V i e w S t a t e I D i a g r a m L i n k E n d p o i n t " / & g t ; & l t ; / a : K e y V a l u e O f D i a g r a m O b j e c t K e y a n y T y p e z b w N T n L X & g t ; & l t ; a : K e y V a l u e O f D i a g r a m O b j e c t K e y a n y T y p e z b w N T n L X & g t ; & l t ; a : K e y & g t ; & l t ; K e y & g t ; L i n k s \ & a m p ; l t ; C o l u m n s \ M i n   o f   A v e r a g e   A P I   S c o r e & a m p ; g t ; - & a m p ; l t ; M e a s u r e s \ A v e r a g e   A P I   S c o r e & a m p ; g t ; & l t ; / K e y & g t ; & l t ; / a : K e y & g t ; & l t ; a : V a l u e   i : t y p e = " M e a s u r e G r i d V i e w S t a t e I D i a g r a m L i n k " / & g t ; & l t ; / a : K e y V a l u e O f D i a g r a m O b j e c t K e y a n y T y p e z b w N T n L X & g t ; & l t ; a : K e y V a l u e O f D i a g r a m O b j e c t K e y a n y T y p e z b w N T n L X & g t ; & l t ; a : K e y & g t ; & l t ; K e y & g t ; L i n k s \ & a m p ; l t ; C o l u m n s \ M i n   o f   A v e r a g e   A P I   S c o r e & a m p ; g t ; - & a m p ; l t ; M e a s u r e s \ A v e r a g e   A P I   S c o r e & a m p ; g t ; \ C O L U M N & l t ; / K e y & g t ; & l t ; / a : K e y & g t ; & l t ; a : V a l u e   i : t y p e = " M e a s u r e G r i d V i e w S t a t e I D i a g r a m L i n k E n d p o i n t " / & g t ; & l t ; / a : K e y V a l u e O f D i a g r a m O b j e c t K e y a n y T y p e z b w N T n L X & g t ; & l t ; a : K e y V a l u e O f D i a g r a m O b j e c t K e y a n y T y p e z b w N T n L X & g t ; & l t ; a : K e y & g t ; & l t ; K e y & g t ; L i n k s \ & a m p ; l t ; C o l u m n s \ M i n   o f   A v e r a g e   A P I   S c o r e & a m p ; g t ; - & a m p ; l t ; M e a s u r e s \ A v e r a g e   A P I   S c o r e & a m p ; g t ; \ M E A S U R E & l t ; / K e y & g t ; & l t ; / a : K e y & g t ; & l t ; a : V a l u e   i : t y p e = " M e a s u r e G r i d V i e w S t a t e I D i a g r a m L i n k E n d p o i n t " / & g t ; & l t ; / a : K e y V a l u e O f D i a g r a m O b j e c t K e y a n y T y p e z b w N T n L X & g t ; & l t ; a : K e y V a l u e O f D i a g r a m O b j e c t K e y a n y T y p e z b w N T n L X & g t ; & l t ; a : K e y & g t ; & l t ; K e y & g t ; L i n k s \ & a m p ; l t ; C o l u m n s \ M a x   o f   A v e r a g e   A P I   S c o r e & a m p ; g t ; - & a m p ; l t ; M e a s u r e s \ A v e r a g e   A P I   S c o r e & a m p ; g t ; & l t ; / K e y & g t ; & l t ; / a : K e y & g t ; & l t ; a : V a l u e   i : t y p e = " M e a s u r e G r i d V i e w S t a t e I D i a g r a m L i n k " / & g t ; & l t ; / a : K e y V a l u e O f D i a g r a m O b j e c t K e y a n y T y p e z b w N T n L X & g t ; & l t ; a : K e y V a l u e O f D i a g r a m O b j e c t K e y a n y T y p e z b w N T n L X & g t ; & l t ; a : K e y & g t ; & l t ; K e y & g t ; L i n k s \ & a m p ; l t ; C o l u m n s \ M a x   o f   A v e r a g e   A P I   S c o r e & a m p ; g t ; - & a m p ; l t ; M e a s u r e s \ A v e r a g e   A P I   S c o r e & a m p ; g t ; \ C O L U M N & l t ; / K e y & g t ; & l t ; / a : K e y & g t ; & l t ; a : V a l u e   i : t y p e = " M e a s u r e G r i d V i e w S t a t e I D i a g r a m L i n k E n d p o i n t " / & g t ; & l t ; / a : K e y V a l u e O f D i a g r a m O b j e c t K e y a n y T y p e z b w N T n L X & g t ; & l t ; a : K e y V a l u e O f D i a g r a m O b j e c t K e y a n y T y p e z b w N T n L X & g t ; & l t ; a : K e y & g t ; & l t ; K e y & g t ; L i n k s \ & a m p ; l t ; C o l u m n s \ M a x   o f   A v e r a g e   A P I   S c o r e & a m p ; g t ; - & a m p ; l t ; M e a s u r e s \ A v e r a g e   A P I   S c o r e & a m p ; g t ; \ M E A S U R E & l t ; / K e y & g t ; & l t ; / a : K e y & g t ; & l t ; a : V a l u e   i : t y p e = " M e a s u r e G r i d V i e w S t a t e I D i a g r a m L i n k E n d p o i n t " / & g t ; & l t ; / a : K e y V a l u e O f D i a g r a m O b j e c t K e y a n y T y p e z b w N T n L X & g t ; & l t ; / V i e w S t a t e s & g t ; & l t ; / D i a g r a m M a n a g e r . S e r i a l i z a b l e D i a g r a m & g t ; & l t ; / A r r a y O f D i a g r a m M a n a g e r . S e r i a l i z a b l e D i a g r a m & g t ; < / C u s t o m C o n t e n t > < / G e m i n i > 
</file>

<file path=customXml/item12.xml>��< ? x m l   v e r s i o n = " 1 . 0 "   e n c o d i n g = " U T F - 1 6 " ? > < G e m i n i   x m l n s = " h t t p : / / g e m i n i / p i v o t c u s t o m i z a t i o n / P o w e r P i v o t V e r s i o n " > < C u s t o m C o n t e n t > < ! [ C D A T A [ 2 0 1 1 . 1 1 0 . 2 8 3 0 . 4 7 ] ] > < / 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l e 1 - d 0 e f a f d b - 5 4 b 7 - 4 b e b - a 1 9 d - 9 2 d c 8 d 9 7 5 c 9 3 & l t ; / K e y & g t ; & l t ; V a l u e   x m l n s : a = " h t t p : / / s c h e m a s . d a t a c o n t r a c t . o r g / 2 0 0 4 / 0 7 / M i c r o s o f t . A n a l y s i s S e r v i c e s . C o m m o n " & g t ; & l t ; a : H a s F o c u s & g t ; t r u e & l t ; / a : H a s F o c u s & g t ; & l t ; a : S i z e A t D p i 9 6 & g t ; 1 0 7 & l t ; / a : S i z e A t D p i 9 6 & g t ; & l t ; a : V i s i b l e & g t ; t r u e & l t ; / a : V i s i b l e & g t ; & l t ; / V a l u e & g t ; & l t ; / K e y V a l u e O f s t r i n g S a n d b o x E d i t o r . M e a s u r e G r i d S t a t e S c d E 3 5 R y & g t ; & l t ; / A r r a y O f K e y V a l u e O f s t r i n g S a n d b o x E d i t o r . M e a s u r e G r i d S t a t e S c d E 3 5 R y & g t ; < / C u s t o m C o n t e n t > < / G e m i n i > 
</file>

<file path=customXml/item15.xml><?xml version="1.0" encoding="utf-8"?>
<ct:contentTypeSchema xmlns:ct="http://schemas.microsoft.com/office/2006/metadata/contentType" xmlns:ma="http://schemas.microsoft.com/office/2006/metadata/properties/metaAttributes" ct:_="" ma:_="" ma:contentTypeName="Document" ma:contentTypeID="0x0101005099EDF5FF31814989CBD055DCDB3A87" ma:contentTypeVersion="1" ma:contentTypeDescription="Create a new document." ma:contentTypeScope="" ma:versionID="cc8f81d95c2df4defeafd76951cd94e5">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G e m i n i   x m l n s = " h t t p : / / g e m i n i / p i v o t c u s t o m i z a t i o n / M a n u a l C a l c M o d e " > < C u s t o m C o n t e n t > < ! [ C D A T A [ F a l s e ] ] > < / 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S h o w H i d d e n " > < C u s t o m C o n t e n t > < ! [ C D A T A [ T r u e ] ] > < / C u s t o m C o n t e n t > < / G e m i n i > 
</file>

<file path=customXml/item19.xml>��< ? x m l   v e r s i o n = " 1 . 0 "   e n c o d i n g = " U T F - 1 6 " ? > < G e m i n i   x m l n s = " h t t p : / / g e m i n i / p i v o t c u s t o m i z a t i o n / C l i e n t W i n d o w X M L " > < C u s t o m C o n t e n t > < ! [ C D A T A [ T a b l e 1 - d 0 e f a f d b - 5 4 b 7 - 4 b e b - a 1 9 d - 9 2 d c 8 d 9 7 5 c 9 3 ] ] > < / C u s t o m C o n t e n t > < / G e m i n i > 
</file>

<file path=customXml/item2.xml>��< ? x m l   v e r s i o n = " 1 . 0 "   e n c o d i n g = " U T F - 1 6 " ? > < G e m i n i   x m l n s = " h t t p : / / g e m i n i / p i v o t c u s t o m i z a t i o n / S a n d b o x N o n E m p t y " > < C u s t o m C o n t e n t > < ! [ C D A T A [ 1 ] ] > < / 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 2 0 1 5 - 0 5 - 0 6 T 1 1 : 1 2 : 2 4 . 8 1 8 0 5 4 3 - 0 7 : 0 0 < / L a s t P r o c e s s e d T i m e > < / D a t a M o d e l i n g S a n d b o x . S e r i a l i z e d S a n d b o x E r r o r C a c h e > ] ] > < / C u s t o m C o n t e n t > < / G e m i n i > 
</file>

<file path=customXml/item4.xml>��< ? x m l   v e r s i o n = " 1 . 0 "   e n c o d i n g = " U T F - 1 6 " ? > < G e m i n i   x m l n s = " h t t p : / / g e m i n i / p i v o t c u s t o m i z a t i o n / T a b l e O r d e r " > < C u s t o m C o n t e n t > < ! [ C D A T A [ T a b l e 1 - d 0 e f a f d b - 5 4 b 7 - 4 b e b - a 1 9 d - 9 2 d c 8 d 9 7 5 c 9 3 ] ] > < / C u s t o m C o n t e n t > < / G e m i n i > 
</file>

<file path=customXml/item5.xml>��< ? x m l   v e r s i o n = " 1 . 0 "   e n c o d i n g = " U T F - 1 6 " ? > < G e m i n i   x m l n s = " h t t p : / / g e m i n i / p i v o t c u s t o m i z a t i o n / c 8 6 d 0 d b d - 5 e 5 c - 4 0 9 e - b d e f - 7 3 8 0 3 8 3 9 3 b 9 3 " > < C u s t o m C o n t e n t > < ! [ C D A T A [ < ? x m l   v e r s i o n = " 1 . 0 "   e n c o d i n g = " u t f - 1 6 " ? > < S e t t i n g s > < C a l c u l a t e d F i e l d s > < i t e m > < M e a s u r e N a m e > A v e r a g e   F e e d e r   F r e s h m a n   C l a s s < / M e a s u r e N a m e > < D i s p l a y N a m e > A v e r a g e   F e e d e r   F r e s h m a n   C l a s s < / D i s p l a y N a m e > < V i s i b l e > F a l s e < / V i s i b l e > < / i t e m > < i t e m > < M e a s u r e N a m e > A v e r a g e   F e e d e r   S o p h m o r e   C l a s s < / M e a s u r e N a m e > < D i s p l a y N a m e > A v e r a g e   F e e d e r   S o p h m o r e   C l a s s < / D i s p l a y N a m e > < V i s i b l e > F a l s e < / V i s i b l e > < / i t e m > < i t e m > < M e a s u r e N a m e > A v e r a g e   F e e d e r   J u n i o r   C l a s s < / M e a s u r e N a m e > < D i s p l a y N a m e > A v e r a g e   F e e d e r   J u n i o r   C l a s s < / D i s p l a y N a m e > < V i s i b l e > F a l s e < / V i s i b l e > < / i t e m > < i t e m > < M e a s u r e N a m e > A v e r a g e   F e e d e r   S e n i o r   C l a s s < / M e a s u r e N a m e > < D i s p l a y N a m e > A v e r a g e   F e e d e r   S e n i o r   C l a s s < / D i s p l a y N a m e > < V i s i b l e > F a l s e < / V i s i b l e > < / i t e m > < i t e m > < M e a s u r e N a m e > A v e r a g e   H i s p a n i c   E n r o l l m e n t < / M e a s u r e N a m e > < D i s p l a y N a m e > A v e r a g e   H i s p a n i c   E n r o l l m e n t < / D i s p l a y N a m e > < V i s i b l e > F a l s e < / V i s i b l e > < / i t e m > < i t e m > < M e a s u r e N a m e > A v e r a g e   A f r i c a n   A m e r i c a n   E n r o l l m e n t < / M e a s u r e N a m e > < D i s p l a y N a m e > A v e r a g e   A f r i c a n   A m e r i c a n   E n r o l l m e n t < / D i s p l a y N a m e > < V i s i b l e > F a l s e < / V i s i b l e > < / i t e m > < i t e m > < M e a s u r e N a m e > A v e r a g e   N a t i v e   A m e r i c a n   E n r o l l m e n t < / M e a s u r e N a m e > < D i s p l a y N a m e > A v e r a g e   N a t i v e   A m e r i c a n   E n r o l l m e n t < / D i s p l a y N a m e > < V i s i b l e > F a l s e < / V i s i b l e > < / i t e m > < i t e m > < M e a s u r e N a m e > A v e r a g e   P a c i f i c   I s l a n d e r   E n r o l l m e n t < / M e a s u r e N a m e > < D i s p l a y N a m e > A v e r a g e   P a c i f i c   I s l a n d e r   E n r o l l m e n t < / D i s p l a y N a m e > < V i s i b l e > F a l s e < / V i s i b l e > < / i t e m > < i t e m > < M e a s u r e N a m e > A v e r a g e   A s i a n   E n r o l l m e n t < / M e a s u r e N a m e > < D i s p l a y N a m e > A v e r a g e   A s i a n   E n r o l l m e n t < / D i s p l a y N a m e > < V i s i b l e > F a l s e < / V i s i b l e > < / i t e m > < i t e m > < M e a s u r e N a m e > A v e r a g e   F i l i p i n o   E n r o l l m e n t < / M e a s u r e N a m e > < D i s p l a y N a m e > A v e r a g e   F i l i p i n o   E n r o l l m e n t < / D i s p l a y N a m e > < V i s i b l e > F a l s e < / V i s i b l e > < / i t e m > < i t e m > < M e a s u r e N a m e > A v e r a g e   U n k n o w n   E n r o l l m e n t < / M e a s u r e N a m e > < D i s p l a y N a m e > A v e r a g e   U n k n o w n   E n r o l l m e n t < / D i s p l a y N a m e > < V i s i b l e > F a l s e < / V i s i b l e > < / i t e m > < i t e m > < M e a s u r e N a m e > A v e r a g e   M u l t i   R a c e   E n r o l l m e n t < / M e a s u r e N a m e > < D i s p l a y N a m e > A v e r a g e   M u l t i   R a c e   E n r o l l m e n t < / D i s p l a y N a m e > < V i s i b l e > F a l s e < / V i s i b l e > < / i t e m > < i t e m > < M e a s u r e N a m e > A v e r a g e   W h i t e   E n r o l l m e n t < / M e a s u r e N a m e > < D i s p l a y N a m e > A v e r a g e   W h i t e   E n r o l l m e n t < / D i s p l a y N a m e > < V i s i b l e > F a l s e < / V i s i b l e > < / i t e m > < i t e m > < M e a s u r e N a m e > A v e r a g e   H i s p a n i c   S e n i o r   E n r o l l m e n t < / M e a s u r e N a m e > < D i s p l a y N a m e > A v e r a g e   H i s p a n i c   S e n i o r   E n r o l l m e n t < / D i s p l a y N a m e > < V i s i b l e > F a l s e < / V i s i b l e > < / i t e m > < i t e m > < M e a s u r e N a m e > A v e r a g e   W h i t e   S e n i o r   E n r o l l m e n t < / M e a s u r e N a m e > < D i s p l a y N a m e > A v e r a g e   W h i t e   S e n i o r   E n r o l l m e n t < / D i s p l a y N a m e > < V i s i b l e > F a l s e < / V i s i b l e > < / i t e m > < i t e m > < M e a s u r e N a m e > A v e r a g e   A f r i c a n   A m e r i c a n   S e n i o r   E n r o l l m e n t < / M e a s u r e N a m e > < D i s p l a y N a m e > A v e r a g e   A f r i c a n   A m e r i c a n   S e n i o r   E n r o l l m e n t < / D i s p l a y N a m e > < V i s i b l e > F a l s e < / V i s i b l e > < / i t e m > < i t e m > < M e a s u r e N a m e > A v e r a g e   N a t i v e   A m e r i c a n   S e n i o r   E n r o l l m e n t < / M e a s u r e N a m e > < D i s p l a y N a m e > A v e r a g e   N a t i v e   A m e r i c a n   S e n i o r   E n r o l l m e n t < / D i s p l a y N a m e > < V i s i b l e > F a l s e < / V i s i b l e > < / i t e m > < i t e m > < M e a s u r e N a m e > A v e r a g e   P a c i f i c   I s l a n d e r   S e n i o r   E n r o l l m e n t < / M e a s u r e N a m e > < D i s p l a y N a m e > A v e r a g e   P a c i f i c   I s l a n d e r   S e n i o r   E n r o l l m e n t < / D i s p l a y N a m e > < V i s i b l e > F a l s e < / V i s i b l e > < / i t e m > < i t e m > < M e a s u r e N a m e > A v e r a g e   A s i a n   S e n i o r   E n r o l l m e n t < / M e a s u r e N a m e > < D i s p l a y N a m e > A v e r a g e   A s i a n   S e n i o r   E n r o l l m e n t < / D i s p l a y N a m e > < V i s i b l e > F a l s e < / V i s i b l e > < / i t e m > < i t e m > < M e a s u r e N a m e > A v e r a g e   F i l i p i n o   S e n i o r   E n r o l l m e n t < / M e a s u r e N a m e > < D i s p l a y N a m e > A v e r a g e   F i l i p i n o   S e n i o r   E n r o l l m e n t < / D i s p l a y N a m e > < V i s i b l e > F a l s e < / V i s i b l e > < / i t e m > < i t e m > < M e a s u r e N a m e > A v e r a g e   U n k n o w n   S e n i o r   E n r o l l m e n t < / M e a s u r e N a m e > < D i s p l a y N a m e > A v e r a g e   U n k n o w n   S e n i o r   E n r o l l m e n t < / D i s p l a y N a m e > < V i s i b l e > F a l s e < / V i s i b l e > < / i t e m > < i t e m > < M e a s u r e N a m e > A v e r a g e   M u l t i   R a c e   S e n i o r   E n r o l l m e n t < / M e a s u r e N a m e > < D i s p l a y N a m e > A v e r a g e   M u l t i   R a c e   S e n i o r   E n r o l l m e n t < / D i s p l a y N a m e > < V i s i b l e > F a l s e < / V i s i b l e > < / i t e m > < i t e m > < M e a s u r e N a m e > A v e r a g e   A P I   S c o r e s < / M e a s u r e N a m e > < D i s p l a y N a m e > A v e r a g e   A P I   S c o r e s < / D i s p l a y N a m e > < V i s i b l e > F a l s e < / V i s i b l e > < / i t e m > < i t e m > < M e a s u r e N a m e > C a l c u l a t e d   F i e l d   1 < / M e a s u r e N a m e > < D i s p l a y N a m e > C a l c u l a t e d   F i e l d   1 < / D i s p l a y N a m e > < V i s i b l e > F a l s e < / V i s i b l e > < / i t e m > < i t e m > < M e a s u r e N a m e > C a l c u l a t e d   F i e l d   2 < / M e a s u r e N a m e > < D i s p l a y N a m e > C a l c u l a t e d   F i e l d   2 < / D i s p l a y N a m e > < V i s i b l e > F a l s e < / V i s i b l e > < / i t e m > < / C a l c u l a t e d F i e l d s > < H S l i c e r s S h a p e > 0 ; 0 ; 0 ; 0 < / H S l i c e r s S h a p e > < V S l i c e r s S h a p e > 0 ; 0 ; 0 ; 0 < / V S l i c e r s S h a p e > < S l i c e r S h e e t N a m e > F e e d e r   H i g h   S c h o o l   R e p o r t < / S l i c e r S h e e t N a m e > < S A H o s t H a s h > 1 9 9 3 4 8 8 9 2 4 < / S A H o s t H a s h > < G e m i n i F i e l d L i s t V i s i b l e > T r u e < / G e m i n i F i e l d L i s t V i s i b l e > < / S e t t i n g s > ] ] > < / C u s t o m C o n t e n t > < / G e m i n i > 
</file>

<file path=customXml/item6.xml>��< ? x m l   v e r s i o n = " 1 . 0 "   e n c o d i n g = " U T F - 1 6 " ? > < G e m i n i   x m l n s = " h t t p : / / g e m i n i / p i v o t c u s t o m i z a t i o n / I s S a n d b o x E m b e d d e d " > < C u s t o m C o n t e n t > < ! [ C D A T A [ y e s ] ] > < / C u s t o m C o n t e n t > < / G e m i n i > 
</file>

<file path=customXml/item7.xml>��< ? x m l   v e r s i o n = " 1 . 0 "   e n c o d i n g = " U T F - 1 6 " ? > < G e m i n i   x m l n s = " h t t p : / / g e m i n i / p i v o t c u s t o m i z a t i o n / L i n k e d T a b l e s " > < C u s t o m C o n t e n t > < ! [ C D A T A [ < L i n k e d T a b l e s   x m l n s : x s i = " h t t p : / / w w w . w 3 . o r g / 2 0 0 1 / X M L S c h e m a - i n s t a n c e "   x m l n s : x s d = " h t t p : / / w w w . w 3 . o r g / 2 0 0 1 / X M L S c h e m a " > < L i n k e d T a b l e L i s t > < L i n k e d T a b l e I n f o > < E x c e l T a b l e N a m e > T a b l e 1 < / E x c e l T a b l e N a m e > < G e m i n i T a b l e I d > T a b l e 1 - d 0 e f a f d b - 5 4 b 7 - 4 b e b - a 1 9 d - 9 2 d c 8 d 9 7 5 c 9 3 < / G e m i n i T a b l e I d > < L i n k e d C o l u m n L i s t   / > < U p d a t e N e e d e d > f a l s e < / U p d a t e N e e d e d > < R o w C o u n t > 0 < / R o w C o u n t > < / L i n k e d T a b l e I n f o > < / L i n k e d T a b l e L i s t > < / L i n k e d T a b l e s > ] ] > < / C u s t o m C o n t e n t > < / G e m i n i > 
</file>

<file path=customXml/item8.xml>��< ? x m l   v e r s i o n = " 1 . 0 "   e n c o d i n g = " U T F - 1 6 " ? > < G e m i n i   x m l n s = " h t t p : / / g e m i n i / p i v o t c u s t o m i z a t i o n / L i n k e d T a b l e U p d a t e M o d e " > < C u s t o m C o n t e n t > < ! [ C D A T A [ T r u e ] ] > < / C u s t o m C o n t e n t > < / G e m i n i > 
</file>

<file path=customXml/item9.xml>��< ? x m l   v e r s i o n = " 1 . 0 "   e n c o d i n g = " U T F - 1 6 " ? > < G e m i n i   x m l n s = " h t t p : / / g e m i n i / p i v o t c u s t o m i z a t i o n / T a b l e C o u n t I n S a n d b o x " > < C u s t o m C o n t e n t > < ! [ C D A T A [ 1 ] ] > < / C u s t o m C o n t e n t > < / G e m i n i > 
</file>

<file path=customXml/itemProps1.xml><?xml version="1.0" encoding="utf-8"?>
<ds:datastoreItem xmlns:ds="http://schemas.openxmlformats.org/officeDocument/2006/customXml" ds:itemID="{47FB5B47-F221-4954-A9AB-E9107EE0E28D}"/>
</file>

<file path=customXml/itemProps10.xml><?xml version="1.0" encoding="utf-8"?>
<ds:datastoreItem xmlns:ds="http://schemas.openxmlformats.org/officeDocument/2006/customXml" ds:itemID="{E3CE2ED3-29E4-477A-8C6B-430428328368}"/>
</file>

<file path=customXml/itemProps11.xml><?xml version="1.0" encoding="utf-8"?>
<ds:datastoreItem xmlns:ds="http://schemas.openxmlformats.org/officeDocument/2006/customXml" ds:itemID="{A5D06782-F907-4C5C-8B58-933B33574892}"/>
</file>

<file path=customXml/itemProps12.xml><?xml version="1.0" encoding="utf-8"?>
<ds:datastoreItem xmlns:ds="http://schemas.openxmlformats.org/officeDocument/2006/customXml" ds:itemID="{895782F1-8C07-4832-BAEC-7437F6FC25BC}"/>
</file>

<file path=customXml/itemProps13.xml><?xml version="1.0" encoding="utf-8"?>
<ds:datastoreItem xmlns:ds="http://schemas.openxmlformats.org/officeDocument/2006/customXml" ds:itemID="{4B563063-8862-4BE7-ACE4-18539537BCBA}"/>
</file>

<file path=customXml/itemProps14.xml><?xml version="1.0" encoding="utf-8"?>
<ds:datastoreItem xmlns:ds="http://schemas.openxmlformats.org/officeDocument/2006/customXml" ds:itemID="{981F7353-AF88-4A2B-A61C-8F5EBC614E52}"/>
</file>

<file path=customXml/itemProps15.xml><?xml version="1.0" encoding="utf-8"?>
<ds:datastoreItem xmlns:ds="http://schemas.openxmlformats.org/officeDocument/2006/customXml" ds:itemID="{E70CD550-E05D-4E5B-8537-500071DEDAF4}"/>
</file>

<file path=customXml/itemProps16.xml><?xml version="1.0" encoding="utf-8"?>
<ds:datastoreItem xmlns:ds="http://schemas.openxmlformats.org/officeDocument/2006/customXml" ds:itemID="{3BF0A3A4-3B92-40C7-8F4D-E48150E9E753}"/>
</file>

<file path=customXml/itemProps17.xml><?xml version="1.0" encoding="utf-8"?>
<ds:datastoreItem xmlns:ds="http://schemas.openxmlformats.org/officeDocument/2006/customXml" ds:itemID="{18A6ADBB-775D-4782-9461-273D82D60164}"/>
</file>

<file path=customXml/itemProps18.xml><?xml version="1.0" encoding="utf-8"?>
<ds:datastoreItem xmlns:ds="http://schemas.openxmlformats.org/officeDocument/2006/customXml" ds:itemID="{CAA3D8DC-BCFF-4EDD-B453-25D2F7967C37}"/>
</file>

<file path=customXml/itemProps19.xml><?xml version="1.0" encoding="utf-8"?>
<ds:datastoreItem xmlns:ds="http://schemas.openxmlformats.org/officeDocument/2006/customXml" ds:itemID="{4601230E-0C31-444A-941D-42C0DB61428D}"/>
</file>

<file path=customXml/itemProps2.xml><?xml version="1.0" encoding="utf-8"?>
<ds:datastoreItem xmlns:ds="http://schemas.openxmlformats.org/officeDocument/2006/customXml" ds:itemID="{E75A9EDA-D106-4D50-BA87-35DC50CCD84A}"/>
</file>

<file path=customXml/itemProps20.xml><?xml version="1.0" encoding="utf-8"?>
<ds:datastoreItem xmlns:ds="http://schemas.openxmlformats.org/officeDocument/2006/customXml" ds:itemID="{032C389C-240C-4042-9923-BF25DA710FDA}"/>
</file>

<file path=customXml/itemProps21.xml><?xml version="1.0" encoding="utf-8"?>
<ds:datastoreItem xmlns:ds="http://schemas.openxmlformats.org/officeDocument/2006/customXml" ds:itemID="{99F724A8-4FF4-42B2-A2B8-9463B23DA066}"/>
</file>

<file path=customXml/itemProps3.xml><?xml version="1.0" encoding="utf-8"?>
<ds:datastoreItem xmlns:ds="http://schemas.openxmlformats.org/officeDocument/2006/customXml" ds:itemID="{A7C6CEBD-5090-455D-81C4-A223341C8A44}"/>
</file>

<file path=customXml/itemProps4.xml><?xml version="1.0" encoding="utf-8"?>
<ds:datastoreItem xmlns:ds="http://schemas.openxmlformats.org/officeDocument/2006/customXml" ds:itemID="{D5DA2308-E6B9-4192-B9AC-ED52CA0CE070}"/>
</file>

<file path=customXml/itemProps5.xml><?xml version="1.0" encoding="utf-8"?>
<ds:datastoreItem xmlns:ds="http://schemas.openxmlformats.org/officeDocument/2006/customXml" ds:itemID="{06896C83-5BB7-425A-91B7-2B524D4CE0D1}"/>
</file>

<file path=customXml/itemProps6.xml><?xml version="1.0" encoding="utf-8"?>
<ds:datastoreItem xmlns:ds="http://schemas.openxmlformats.org/officeDocument/2006/customXml" ds:itemID="{A5D9079E-2C74-484A-9BA2-93C53C5A96FB}"/>
</file>

<file path=customXml/itemProps7.xml><?xml version="1.0" encoding="utf-8"?>
<ds:datastoreItem xmlns:ds="http://schemas.openxmlformats.org/officeDocument/2006/customXml" ds:itemID="{6C12EB38-440D-432E-9ED1-2031FF837A9E}"/>
</file>

<file path=customXml/itemProps8.xml><?xml version="1.0" encoding="utf-8"?>
<ds:datastoreItem xmlns:ds="http://schemas.openxmlformats.org/officeDocument/2006/customXml" ds:itemID="{BFB28990-3EBF-4877-A803-B2C0D4A97ABA}"/>
</file>

<file path=customXml/itemProps9.xml><?xml version="1.0" encoding="utf-8"?>
<ds:datastoreItem xmlns:ds="http://schemas.openxmlformats.org/officeDocument/2006/customXml" ds:itemID="{023FDBE7-2B13-4223-BFD1-B5A1BAB0A6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Feeder High School Report</vt:lpstr>
      <vt:lpstr>API Helper</vt:lpstr>
      <vt:lpstr>Sheet4</vt:lpstr>
      <vt:lpstr>Sheet1</vt:lpstr>
      <vt:lpstr>Sheet2</vt:lpstr>
    </vt:vector>
  </TitlesOfParts>
  <Company>Mt. San Jacinto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Wesley Klein</dc:creator>
  <cp:lastModifiedBy>Wesley Klein</cp:lastModifiedBy>
  <dcterms:created xsi:type="dcterms:W3CDTF">2015-05-06T16:15:13Z</dcterms:created>
  <dcterms:modified xsi:type="dcterms:W3CDTF">2015-05-12T17:42:49Z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0x0101005099EDF5FF31814989CBD055DCDB3A87</vt:lpwstr>
  </property>
</Properties>
</file>